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Feuille1" sheetId="1" r:id="rId1"/>
    <sheet name="moyennes" sheetId="2" r:id="rId2"/>
  </sheets>
  <definedNames/>
  <calcPr fullCalcOnLoad="1"/>
</workbook>
</file>

<file path=xl/sharedStrings.xml><?xml version="1.0" encoding="utf-8"?>
<sst xmlns="http://schemas.openxmlformats.org/spreadsheetml/2006/main" count="628" uniqueCount="628">
  <si>
    <t>Taille des fichiers</t>
  </si>
  <si>
    <t>Sauts</t>
  </si>
  <si>
    <t>Insertions</t>
  </si>
  <si>
    <t>Style</t>
  </si>
  <si>
    <t>Alignement</t>
  </si>
  <si>
    <t>Caractères</t>
  </si>
  <si>
    <t>Taille des fontes</t>
  </si>
  <si>
    <t>Couleur</t>
  </si>
  <si>
    <t>Note</t>
  </si>
  <si>
    <t>Note</t>
  </si>
  <si>
    <t>Nom</t>
  </si>
  <si>
    <t>Prénom</t>
  </si>
  <si>
    <t>Groupe</t>
  </si>
  <si>
    <t>Nom  absent</t>
  </si>
  <si>
    <t>Largeur</t>
  </si>
  <si>
    <t>Hauteur</t>
  </si>
  <si>
    <t>Taille</t>
  </si>
  <si>
    <t>Réponse</t>
  </si>
  <si>
    <t>Bon</t>
  </si>
  <si>
    <t>Vitesse</t>
  </si>
  <si>
    <t>Temps de transmission</t>
  </si>
  <si>
    <t>Réponse</t>
  </si>
  <si>
    <t>Bon</t>
  </si>
  <si>
    <t>¶</t>
  </si>
  <si>
    <t>Section</t>
  </si>
  <si>
    <t>Colonne</t>
  </si>
  <si>
    <t>¶</t>
  </si>
  <si>
    <t>Saut colonne</t>
  </si>
  <si>
    <t>Normal</t>
  </si>
  <si>
    <t>Titre1</t>
  </si>
  <si>
    <t>Titre2</t>
  </si>
  <si>
    <t>Centré</t>
  </si>
  <si>
    <t>Justifié</t>
  </si>
  <si>
    <t>Droite</t>
  </si>
  <si>
    <t>Gras</t>
  </si>
  <si>
    <t>Italique</t>
  </si>
  <si>
    <t>Deuxième contrôle</t>
  </si>
  <si>
    <t>Valeur</t>
  </si>
  <si>
    <t>0 ou 1</t>
  </si>
  <si>
    <t>0 ou 1</t>
  </si>
  <si>
    <t>0 ou 1</t>
  </si>
  <si>
    <t>0 1 ou 2</t>
  </si>
  <si>
    <t>0, 1 ou 2</t>
  </si>
  <si>
    <t>0 ou 1</t>
  </si>
  <si>
    <t>0 ou 1</t>
  </si>
  <si>
    <t>0 ou 1</t>
  </si>
  <si>
    <t>0 à 10</t>
  </si>
  <si>
    <t>0 à 3</t>
  </si>
  <si>
    <t>0 à 6</t>
  </si>
  <si>
    <t>0 ou 1</t>
  </si>
  <si>
    <t>0 ou 1</t>
  </si>
  <si>
    <t>0 ou -1</t>
  </si>
  <si>
    <t>0 à 10</t>
  </si>
  <si>
    <t>0 à 5</t>
  </si>
  <si>
    <t>0 à 7</t>
  </si>
  <si>
    <t>0 à 3</t>
  </si>
  <si>
    <t>0 ou 1</t>
  </si>
  <si>
    <t>Coefficient</t>
  </si>
  <si>
    <t>Note maximale</t>
  </si>
  <si>
    <t>Arizanova</t>
  </si>
  <si>
    <t>Lora</t>
  </si>
  <si>
    <t>A1</t>
  </si>
  <si>
    <t>Ayoub</t>
  </si>
  <si>
    <t>Sana</t>
  </si>
  <si>
    <t>A1</t>
  </si>
  <si>
    <t>Baron</t>
  </si>
  <si>
    <t>Paul</t>
  </si>
  <si>
    <t>A1</t>
  </si>
  <si>
    <t>Bekioui</t>
  </si>
  <si>
    <t>Ben Ahmed</t>
  </si>
  <si>
    <t>Arbia</t>
  </si>
  <si>
    <t>A1</t>
  </si>
  <si>
    <t>Ben Salah</t>
  </si>
  <si>
    <t>Ahmed</t>
  </si>
  <si>
    <t>A1</t>
  </si>
  <si>
    <t>Benharros</t>
  </si>
  <si>
    <t>Julien</t>
  </si>
  <si>
    <t>A1</t>
  </si>
  <si>
    <t>Bonsu</t>
  </si>
  <si>
    <t>Bouajaja</t>
  </si>
  <si>
    <t>Bouchet</t>
  </si>
  <si>
    <t>Pierre</t>
  </si>
  <si>
    <t>A1</t>
  </si>
  <si>
    <t>Bouchouicha</t>
  </si>
  <si>
    <t>Marie</t>
  </si>
  <si>
    <t>A1</t>
  </si>
  <si>
    <t>Bouyer</t>
  </si>
  <si>
    <t>Grégoire</t>
  </si>
  <si>
    <t>A1</t>
  </si>
  <si>
    <t>Bui</t>
  </si>
  <si>
    <t>Caulet</t>
  </si>
  <si>
    <t>Solène</t>
  </si>
  <si>
    <t>A1</t>
  </si>
  <si>
    <t>Cevallos</t>
  </si>
  <si>
    <t>Diana</t>
  </si>
  <si>
    <t>A1</t>
  </si>
  <si>
    <t>De Almeida</t>
  </si>
  <si>
    <t>Bruno</t>
  </si>
  <si>
    <t>A1</t>
  </si>
  <si>
    <t>De carualho</t>
  </si>
  <si>
    <t>Elghazzali</t>
  </si>
  <si>
    <t>Hind</t>
  </si>
  <si>
    <t>A1</t>
  </si>
  <si>
    <t>Farade</t>
  </si>
  <si>
    <t>Julian</t>
  </si>
  <si>
    <t>A1</t>
  </si>
  <si>
    <t>Farid</t>
  </si>
  <si>
    <t>Finelle</t>
  </si>
  <si>
    <t>Marjorie</t>
  </si>
  <si>
    <t>A1</t>
  </si>
  <si>
    <t>Garnier</t>
  </si>
  <si>
    <t>Marie-Claire</t>
  </si>
  <si>
    <t>A1</t>
  </si>
  <si>
    <t>Garreau</t>
  </si>
  <si>
    <t>Ferréol</t>
  </si>
  <si>
    <t>A1</t>
  </si>
  <si>
    <t>Guesdon</t>
  </si>
  <si>
    <t>Constance</t>
  </si>
  <si>
    <t>A1</t>
  </si>
  <si>
    <t>Heffa</t>
  </si>
  <si>
    <t>Franz</t>
  </si>
  <si>
    <t>A1</t>
  </si>
  <si>
    <t>Kadjorou</t>
  </si>
  <si>
    <t>Elodie</t>
  </si>
  <si>
    <t>A1</t>
  </si>
  <si>
    <t>Kanoute</t>
  </si>
  <si>
    <t>Binta</t>
  </si>
  <si>
    <t>A1</t>
  </si>
  <si>
    <t>Khalid</t>
  </si>
  <si>
    <t>Fraz</t>
  </si>
  <si>
    <t>A1</t>
  </si>
  <si>
    <t>Krief</t>
  </si>
  <si>
    <t>Jérémie</t>
  </si>
  <si>
    <t>A1</t>
  </si>
  <si>
    <t>Le Coent</t>
  </si>
  <si>
    <t>Sandra</t>
  </si>
  <si>
    <t>A1</t>
  </si>
  <si>
    <t>Leresche</t>
  </si>
  <si>
    <t>Bertrand</t>
  </si>
  <si>
    <t>Louiset</t>
  </si>
  <si>
    <t>Charles</t>
  </si>
  <si>
    <t>A1</t>
  </si>
  <si>
    <t>Mercado Valle</t>
  </si>
  <si>
    <t>Daniel</t>
  </si>
  <si>
    <t>A1</t>
  </si>
  <si>
    <t>Monteiro</t>
  </si>
  <si>
    <t>Joao</t>
  </si>
  <si>
    <t>A1</t>
  </si>
  <si>
    <t>Mouawad</t>
  </si>
  <si>
    <t>Nicolas</t>
  </si>
  <si>
    <t>A1</t>
  </si>
  <si>
    <t>Palvadeau</t>
  </si>
  <si>
    <t>Julien</t>
  </si>
  <si>
    <t>A1</t>
  </si>
  <si>
    <t>Paré</t>
  </si>
  <si>
    <t>Antoine</t>
  </si>
  <si>
    <t>A1</t>
  </si>
  <si>
    <t>Peyret-Forcade</t>
  </si>
  <si>
    <t>Marine</t>
  </si>
  <si>
    <t>A1</t>
  </si>
  <si>
    <t>Rogozina</t>
  </si>
  <si>
    <t>Yulia</t>
  </si>
  <si>
    <t>A1</t>
  </si>
  <si>
    <t>Sanches</t>
  </si>
  <si>
    <t>Sérgio</t>
  </si>
  <si>
    <t>A1</t>
  </si>
  <si>
    <t>Thammavong</t>
  </si>
  <si>
    <t>Watthana</t>
  </si>
  <si>
    <t>A1</t>
  </si>
  <si>
    <t>Thibault</t>
  </si>
  <si>
    <t>Emmanuelle</t>
  </si>
  <si>
    <t>A1</t>
  </si>
  <si>
    <t>Vuchot</t>
  </si>
  <si>
    <t>A1</t>
  </si>
  <si>
    <t>Kiki</t>
  </si>
  <si>
    <t>Frederic Emery</t>
  </si>
  <si>
    <t>A4</t>
  </si>
  <si>
    <t>Ahmedou</t>
  </si>
  <si>
    <t>Fatma</t>
  </si>
  <si>
    <t>A5</t>
  </si>
  <si>
    <t>Bekoundjo</t>
  </si>
  <si>
    <t>Amo Michael</t>
  </si>
  <si>
    <t>A5</t>
  </si>
  <si>
    <t>Ben Aissa</t>
  </si>
  <si>
    <t>Mohamed</t>
  </si>
  <si>
    <t>A5</t>
  </si>
  <si>
    <t>Bertrand</t>
  </si>
  <si>
    <t>Bouvet</t>
  </si>
  <si>
    <t>Antoine</t>
  </si>
  <si>
    <t>Cai</t>
  </si>
  <si>
    <t>Julia</t>
  </si>
  <si>
    <t>A5</t>
  </si>
  <si>
    <t>Clerc</t>
  </si>
  <si>
    <t>Christel</t>
  </si>
  <si>
    <t>A5</t>
  </si>
  <si>
    <t>Condroyer</t>
  </si>
  <si>
    <t>Thibaut</t>
  </si>
  <si>
    <t>A5</t>
  </si>
  <si>
    <t>Couchy</t>
  </si>
  <si>
    <t>Grégory</t>
  </si>
  <si>
    <t>A5</t>
  </si>
  <si>
    <t>Cramer</t>
  </si>
  <si>
    <t>Dimitri</t>
  </si>
  <si>
    <t>A5</t>
  </si>
  <si>
    <t>Daagi</t>
  </si>
  <si>
    <t>Noëlle</t>
  </si>
  <si>
    <t>A5</t>
  </si>
  <si>
    <t>Dandurand</t>
  </si>
  <si>
    <t>Etienne</t>
  </si>
  <si>
    <t>A5</t>
  </si>
  <si>
    <t>Dartout</t>
  </si>
  <si>
    <t>De Broucker</t>
  </si>
  <si>
    <t>Camille</t>
  </si>
  <si>
    <t>A5</t>
  </si>
  <si>
    <t>De Swetschin</t>
  </si>
  <si>
    <t>A5</t>
  </si>
  <si>
    <t>Djogrenou</t>
  </si>
  <si>
    <t>Mariama</t>
  </si>
  <si>
    <t>A5</t>
  </si>
  <si>
    <t>Dubrulle</t>
  </si>
  <si>
    <t>Prune</t>
  </si>
  <si>
    <t>A5</t>
  </si>
  <si>
    <t>Duchêne</t>
  </si>
  <si>
    <t>Julien</t>
  </si>
  <si>
    <t>A5</t>
  </si>
  <si>
    <t>Dumon</t>
  </si>
  <si>
    <t>Virginie</t>
  </si>
  <si>
    <t>A5</t>
  </si>
  <si>
    <t>El Haddad</t>
  </si>
  <si>
    <t>Nabil</t>
  </si>
  <si>
    <t>A5</t>
  </si>
  <si>
    <t>Farhaoui</t>
  </si>
  <si>
    <t>Zyed</t>
  </si>
  <si>
    <t>A5</t>
  </si>
  <si>
    <t>Glémin</t>
  </si>
  <si>
    <t>Kévin</t>
  </si>
  <si>
    <t>A5</t>
  </si>
  <si>
    <t>Hubert</t>
  </si>
  <si>
    <t>Pierre Henri</t>
  </si>
  <si>
    <t>A5</t>
  </si>
  <si>
    <t>Jouanin</t>
  </si>
  <si>
    <t>Florent</t>
  </si>
  <si>
    <t>A5</t>
  </si>
  <si>
    <t>Kabir</t>
  </si>
  <si>
    <t>Ahmed</t>
  </si>
  <si>
    <t>A5</t>
  </si>
  <si>
    <t>Maffert</t>
  </si>
  <si>
    <t>Jean</t>
  </si>
  <si>
    <t>A5</t>
  </si>
  <si>
    <t>Maignan</t>
  </si>
  <si>
    <t>Olivier</t>
  </si>
  <si>
    <t>A5</t>
  </si>
  <si>
    <t>Mignon</t>
  </si>
  <si>
    <t>Flore</t>
  </si>
  <si>
    <t>A5</t>
  </si>
  <si>
    <t>Nabil</t>
  </si>
  <si>
    <t>Rehab</t>
  </si>
  <si>
    <t>A5</t>
  </si>
  <si>
    <t>Ndoumbe</t>
  </si>
  <si>
    <t>Samuel</t>
  </si>
  <si>
    <t>A5</t>
  </si>
  <si>
    <t>Noël</t>
  </si>
  <si>
    <t>Charlotte</t>
  </si>
  <si>
    <t>A5</t>
  </si>
  <si>
    <t>Parent</t>
  </si>
  <si>
    <t>Magali</t>
  </si>
  <si>
    <t>A5</t>
  </si>
  <si>
    <t>Quaranta</t>
  </si>
  <si>
    <t>Andrea</t>
  </si>
  <si>
    <t>A5</t>
  </si>
  <si>
    <t>Roulleau</t>
  </si>
  <si>
    <t>Rovelas</t>
  </si>
  <si>
    <t>Cédric</t>
  </si>
  <si>
    <t>A5</t>
  </si>
  <si>
    <t>Sadier</t>
  </si>
  <si>
    <t>Aline</t>
  </si>
  <si>
    <t>A5</t>
  </si>
  <si>
    <t>Soiteur</t>
  </si>
  <si>
    <t>Kevin</t>
  </si>
  <si>
    <t>A5</t>
  </si>
  <si>
    <t>Thoyer</t>
  </si>
  <si>
    <t>Julien</t>
  </si>
  <si>
    <t>A5</t>
  </si>
  <si>
    <t>Velou</t>
  </si>
  <si>
    <t>Younes</t>
  </si>
  <si>
    <t>Zrihen</t>
  </si>
  <si>
    <t>Michael</t>
  </si>
  <si>
    <t>A5</t>
  </si>
  <si>
    <t>Dahmani</t>
  </si>
  <si>
    <t>Hakim</t>
  </si>
  <si>
    <t>A5 ?</t>
  </si>
  <si>
    <t>Moullaoui</t>
  </si>
  <si>
    <t>Soufian</t>
  </si>
  <si>
    <t>A6</t>
  </si>
  <si>
    <t>Aboudou</t>
  </si>
  <si>
    <t>Maoulana</t>
  </si>
  <si>
    <t>Mmia  A</t>
  </si>
  <si>
    <t>Adekounle</t>
  </si>
  <si>
    <t>Didier</t>
  </si>
  <si>
    <t>Mmia  A</t>
  </si>
  <si>
    <t>Akay</t>
  </si>
  <si>
    <t>Rüstem</t>
  </si>
  <si>
    <t>Mmia  A</t>
  </si>
  <si>
    <t>Algom</t>
  </si>
  <si>
    <t>David</t>
  </si>
  <si>
    <t>Mmia  A</t>
  </si>
  <si>
    <t>Anzano</t>
  </si>
  <si>
    <t>Geoffrey</t>
  </si>
  <si>
    <t>Mmia  A</t>
  </si>
  <si>
    <t>Bakfalouni</t>
  </si>
  <si>
    <t>Sana</t>
  </si>
  <si>
    <t>Mmia  A</t>
  </si>
  <si>
    <t>Barlone</t>
  </si>
  <si>
    <t>Axel</t>
  </si>
  <si>
    <t>Mmia  A</t>
  </si>
  <si>
    <t>Bayi</t>
  </si>
  <si>
    <t>Sanaa</t>
  </si>
  <si>
    <t>Mmia  A</t>
  </si>
  <si>
    <t>Bert</t>
  </si>
  <si>
    <t>Niels</t>
  </si>
  <si>
    <t>Mmia  A</t>
  </si>
  <si>
    <t>Bonheur</t>
  </si>
  <si>
    <t>Alberte Jessica</t>
  </si>
  <si>
    <t>Mmia  A</t>
  </si>
  <si>
    <t>Boudon</t>
  </si>
  <si>
    <t>Florian</t>
  </si>
  <si>
    <t>Mmia  A</t>
  </si>
  <si>
    <t>Degret</t>
  </si>
  <si>
    <t>Alain</t>
  </si>
  <si>
    <t>?</t>
  </si>
  <si>
    <t>Duro</t>
  </si>
  <si>
    <t>Neli</t>
  </si>
  <si>
    <t>Mmia  A</t>
  </si>
  <si>
    <t>Elattafi</t>
  </si>
  <si>
    <t>Ryad</t>
  </si>
  <si>
    <t>Mmia  A</t>
  </si>
  <si>
    <t>Falcon</t>
  </si>
  <si>
    <t>François</t>
  </si>
  <si>
    <t>Mmia  A</t>
  </si>
  <si>
    <t>Garçon</t>
  </si>
  <si>
    <t>Louis</t>
  </si>
  <si>
    <t>Mmia  A</t>
  </si>
  <si>
    <t>Michel</t>
  </si>
  <si>
    <t>Ursula</t>
  </si>
  <si>
    <t>Mmia  A</t>
  </si>
  <si>
    <t>Busetto</t>
  </si>
  <si>
    <t>UE libre</t>
  </si>
  <si>
    <t>Dian</t>
  </si>
  <si>
    <t>Mélanie</t>
  </si>
  <si>
    <t>UE libre</t>
  </si>
  <si>
    <t>Arizanova</t>
  </si>
  <si>
    <t>Lora</t>
  </si>
  <si>
    <t>A1</t>
  </si>
  <si>
    <t>Ayoub</t>
  </si>
  <si>
    <t>Sana</t>
  </si>
  <si>
    <t>A1</t>
  </si>
  <si>
    <t>Baron</t>
  </si>
  <si>
    <t>Paul</t>
  </si>
  <si>
    <t>A1</t>
  </si>
  <si>
    <t>Ben Ahmed</t>
  </si>
  <si>
    <t>Arbia</t>
  </si>
  <si>
    <t>A1</t>
  </si>
  <si>
    <t>Ben Salah</t>
  </si>
  <si>
    <t>Ahmed</t>
  </si>
  <si>
    <t>A1</t>
  </si>
  <si>
    <t>Benharros</t>
  </si>
  <si>
    <t>Julien</t>
  </si>
  <si>
    <t>A1</t>
  </si>
  <si>
    <t>Bouchet</t>
  </si>
  <si>
    <t>Pierre</t>
  </si>
  <si>
    <t>A1</t>
  </si>
  <si>
    <t>Bouchouicha</t>
  </si>
  <si>
    <t>Marie</t>
  </si>
  <si>
    <t>A1</t>
  </si>
  <si>
    <t>Bouyer</t>
  </si>
  <si>
    <t>Grégoire</t>
  </si>
  <si>
    <t>A1</t>
  </si>
  <si>
    <t>Caulet</t>
  </si>
  <si>
    <t>Solène</t>
  </si>
  <si>
    <t>A1</t>
  </si>
  <si>
    <t>Cevallos</t>
  </si>
  <si>
    <t>Diana</t>
  </si>
  <si>
    <t>A1</t>
  </si>
  <si>
    <t>De Almeida</t>
  </si>
  <si>
    <t>Bruno</t>
  </si>
  <si>
    <t>A1</t>
  </si>
  <si>
    <t>Elghazzali</t>
  </si>
  <si>
    <t>Hind</t>
  </si>
  <si>
    <t>A1</t>
  </si>
  <si>
    <t>Farade</t>
  </si>
  <si>
    <t>Julian</t>
  </si>
  <si>
    <t>A1</t>
  </si>
  <si>
    <t>Finelle</t>
  </si>
  <si>
    <t>Marjorie</t>
  </si>
  <si>
    <t>A1</t>
  </si>
  <si>
    <t>Garnier</t>
  </si>
  <si>
    <t>Marie-Claire</t>
  </si>
  <si>
    <t>A1</t>
  </si>
  <si>
    <t>Garreau</t>
  </si>
  <si>
    <t>Ferréol</t>
  </si>
  <si>
    <t>A1</t>
  </si>
  <si>
    <t>Guesdon</t>
  </si>
  <si>
    <t>Constance</t>
  </si>
  <si>
    <t>A1</t>
  </si>
  <si>
    <t>Heffa</t>
  </si>
  <si>
    <t>Franz</t>
  </si>
  <si>
    <t>A1</t>
  </si>
  <si>
    <t>Kadjorou</t>
  </si>
  <si>
    <t>Elodie</t>
  </si>
  <si>
    <t>A1</t>
  </si>
  <si>
    <t>Kanoute</t>
  </si>
  <si>
    <t>Binta</t>
  </si>
  <si>
    <t>A1</t>
  </si>
  <si>
    <t>Khalid</t>
  </si>
  <si>
    <t>Fraz</t>
  </si>
  <si>
    <t>A1</t>
  </si>
  <si>
    <t>Krief</t>
  </si>
  <si>
    <t>Jérémie</t>
  </si>
  <si>
    <t>A1</t>
  </si>
  <si>
    <t>Le Coent</t>
  </si>
  <si>
    <t>Sandra</t>
  </si>
  <si>
    <t>A1</t>
  </si>
  <si>
    <t>Leresche</t>
  </si>
  <si>
    <t>Bertrand</t>
  </si>
  <si>
    <t>Louiset</t>
  </si>
  <si>
    <t>Charles</t>
  </si>
  <si>
    <t>A1</t>
  </si>
  <si>
    <t>Mercado Valle</t>
  </si>
  <si>
    <t>Daniel</t>
  </si>
  <si>
    <t>A1</t>
  </si>
  <si>
    <t>Monteiro</t>
  </si>
  <si>
    <t>Joao</t>
  </si>
  <si>
    <t>A1</t>
  </si>
  <si>
    <t>Mouawad</t>
  </si>
  <si>
    <t>Nicolas</t>
  </si>
  <si>
    <t>A1</t>
  </si>
  <si>
    <t>Palvadeau</t>
  </si>
  <si>
    <t>Julien</t>
  </si>
  <si>
    <t>A1</t>
  </si>
  <si>
    <t>Paré</t>
  </si>
  <si>
    <t>Antoine</t>
  </si>
  <si>
    <t>A1</t>
  </si>
  <si>
    <t>Peyret-Forcade</t>
  </si>
  <si>
    <t>Marine</t>
  </si>
  <si>
    <t>A1</t>
  </si>
  <si>
    <t>Rogozina</t>
  </si>
  <si>
    <t>Yulia</t>
  </si>
  <si>
    <t>A1</t>
  </si>
  <si>
    <t>Sanches</t>
  </si>
  <si>
    <t>Sérgio</t>
  </si>
  <si>
    <t>A1</t>
  </si>
  <si>
    <t>Thammavong</t>
  </si>
  <si>
    <t>Watthana</t>
  </si>
  <si>
    <t>A1</t>
  </si>
  <si>
    <t>Thibault</t>
  </si>
  <si>
    <t>Emmanuelle</t>
  </si>
  <si>
    <t>A1</t>
  </si>
  <si>
    <t>Kiki</t>
  </si>
  <si>
    <t>Frederic Emery</t>
  </si>
  <si>
    <t>A4</t>
  </si>
  <si>
    <t>Ahmedou</t>
  </si>
  <si>
    <t>Fatma</t>
  </si>
  <si>
    <t>A5</t>
  </si>
  <si>
    <t>Bekoundjo</t>
  </si>
  <si>
    <t>Amo Michael</t>
  </si>
  <si>
    <t>A5</t>
  </si>
  <si>
    <t>Ben Aissa</t>
  </si>
  <si>
    <t>Mohamed</t>
  </si>
  <si>
    <t>A5</t>
  </si>
  <si>
    <t>Bouvet</t>
  </si>
  <si>
    <t>Antoine</t>
  </si>
  <si>
    <t>Cai</t>
  </si>
  <si>
    <t>Julia</t>
  </si>
  <si>
    <t>A5</t>
  </si>
  <si>
    <t>Clerc</t>
  </si>
  <si>
    <t>Christel</t>
  </si>
  <si>
    <t>A5</t>
  </si>
  <si>
    <t>Condroyer</t>
  </si>
  <si>
    <t>Thibaut</t>
  </si>
  <si>
    <t>A5</t>
  </si>
  <si>
    <t>Couchy</t>
  </si>
  <si>
    <t>Grégory</t>
  </si>
  <si>
    <t>A5</t>
  </si>
  <si>
    <t>Cramer</t>
  </si>
  <si>
    <t>Dimitri</t>
  </si>
  <si>
    <t>A5</t>
  </si>
  <si>
    <t>Daagi</t>
  </si>
  <si>
    <t>Noëlle</t>
  </si>
  <si>
    <t>A5</t>
  </si>
  <si>
    <t>Dandurand</t>
  </si>
  <si>
    <t>Etienne</t>
  </si>
  <si>
    <t>A5</t>
  </si>
  <si>
    <t>De Broucker</t>
  </si>
  <si>
    <t>Camille</t>
  </si>
  <si>
    <t>A5</t>
  </si>
  <si>
    <t>De Swetschin</t>
  </si>
  <si>
    <t>A5</t>
  </si>
  <si>
    <t>Djogrenou</t>
  </si>
  <si>
    <t>Mariama</t>
  </si>
  <si>
    <t>A5</t>
  </si>
  <si>
    <t>Dubrulle</t>
  </si>
  <si>
    <t>Prune</t>
  </si>
  <si>
    <t>A5</t>
  </si>
  <si>
    <t>Duchêne</t>
  </si>
  <si>
    <t>Julien</t>
  </si>
  <si>
    <t>A5</t>
  </si>
  <si>
    <t>Dumon</t>
  </si>
  <si>
    <t>Virginie</t>
  </si>
  <si>
    <t>A5</t>
  </si>
  <si>
    <t>El Haddad</t>
  </si>
  <si>
    <t>Nabil</t>
  </si>
  <si>
    <t>A5</t>
  </si>
  <si>
    <t>Farhaoui</t>
  </si>
  <si>
    <t>Zyed</t>
  </si>
  <si>
    <t>A5</t>
  </si>
  <si>
    <t>Glémin</t>
  </si>
  <si>
    <t>Kévin</t>
  </si>
  <si>
    <t>A5</t>
  </si>
  <si>
    <t>Hubert</t>
  </si>
  <si>
    <t>Pierre Henri</t>
  </si>
  <si>
    <t>A5</t>
  </si>
  <si>
    <t>Jouanin</t>
  </si>
  <si>
    <t>Florent</t>
  </si>
  <si>
    <t>A5</t>
  </si>
  <si>
    <t>Kabir</t>
  </si>
  <si>
    <t>Ahmed</t>
  </si>
  <si>
    <t>A5</t>
  </si>
  <si>
    <t>Maffert</t>
  </si>
  <si>
    <t>Jean</t>
  </si>
  <si>
    <t>A5</t>
  </si>
  <si>
    <t>Maignan</t>
  </si>
  <si>
    <t>Olivier</t>
  </si>
  <si>
    <t>A5</t>
  </si>
  <si>
    <t>Mignon</t>
  </si>
  <si>
    <t>Flore</t>
  </si>
  <si>
    <t>A5</t>
  </si>
  <si>
    <t>Nabil</t>
  </si>
  <si>
    <t>Rehab</t>
  </si>
  <si>
    <t>A5</t>
  </si>
  <si>
    <t>Ndoumbe</t>
  </si>
  <si>
    <t>Samuel</t>
  </si>
  <si>
    <t>A5</t>
  </si>
  <si>
    <t>Noël</t>
  </si>
  <si>
    <t>Charlotte</t>
  </si>
  <si>
    <t>A5</t>
  </si>
  <si>
    <t>Parent</t>
  </si>
  <si>
    <t>Magali</t>
  </si>
  <si>
    <t>A5</t>
  </si>
  <si>
    <t>Quaranta</t>
  </si>
  <si>
    <t>Andrea</t>
  </si>
  <si>
    <t>A5</t>
  </si>
  <si>
    <t>Rovelas</t>
  </si>
  <si>
    <t>Cédric</t>
  </si>
  <si>
    <t>A5</t>
  </si>
  <si>
    <t>Sadier</t>
  </si>
  <si>
    <t>Aline</t>
  </si>
  <si>
    <t>A5</t>
  </si>
  <si>
    <t>Soiteur</t>
  </si>
  <si>
    <t>Kevin</t>
  </si>
  <si>
    <t>A5</t>
  </si>
  <si>
    <t>Thoyer</t>
  </si>
  <si>
    <t>Julien</t>
  </si>
  <si>
    <t>A5</t>
  </si>
  <si>
    <t>Zrihen</t>
  </si>
  <si>
    <t>Michael</t>
  </si>
  <si>
    <t>A5</t>
  </si>
  <si>
    <t>Dahmani</t>
  </si>
  <si>
    <t>Hakim</t>
  </si>
  <si>
    <t>A5 ?</t>
  </si>
  <si>
    <t>Moullaoui</t>
  </si>
  <si>
    <t>Soufian</t>
  </si>
  <si>
    <t>A6</t>
  </si>
  <si>
    <t>Aboudou</t>
  </si>
  <si>
    <t>Maoulana</t>
  </si>
  <si>
    <t>Mmia  A</t>
  </si>
  <si>
    <t>Adekounle</t>
  </si>
  <si>
    <t>Didier</t>
  </si>
  <si>
    <t>Mmia  A</t>
  </si>
  <si>
    <t>Akay</t>
  </si>
  <si>
    <t>Rüstem</t>
  </si>
  <si>
    <t>Mmia  A</t>
  </si>
  <si>
    <t>Algom</t>
  </si>
  <si>
    <t>David</t>
  </si>
  <si>
    <t>Mmia  A</t>
  </si>
  <si>
    <t>Anzano</t>
  </si>
  <si>
    <t>Geoffrey</t>
  </si>
  <si>
    <t>Mmia  A</t>
  </si>
  <si>
    <t>Bakfalouni</t>
  </si>
  <si>
    <t>Sana</t>
  </si>
  <si>
    <t>Mmia  A</t>
  </si>
  <si>
    <t>Barlone</t>
  </si>
  <si>
    <t>Axel</t>
  </si>
  <si>
    <t>Mmia  A</t>
  </si>
  <si>
    <t>Bayi</t>
  </si>
  <si>
    <t>Sanaa</t>
  </si>
  <si>
    <t>Mmia  A</t>
  </si>
  <si>
    <t>Bert</t>
  </si>
  <si>
    <t>Niels</t>
  </si>
  <si>
    <t>Mmia  A</t>
  </si>
  <si>
    <t>Bonheur</t>
  </si>
  <si>
    <t>Alberte Jessica</t>
  </si>
  <si>
    <t>Mmia  A</t>
  </si>
  <si>
    <t>Boudon</t>
  </si>
  <si>
    <t>Florian</t>
  </si>
  <si>
    <t>Mmia  A</t>
  </si>
  <si>
    <t>Degret</t>
  </si>
  <si>
    <t>Alain</t>
  </si>
  <si>
    <t>?</t>
  </si>
  <si>
    <t>Duro</t>
  </si>
  <si>
    <t>Neli</t>
  </si>
  <si>
    <t>Mmia  A</t>
  </si>
  <si>
    <t>Elattafi</t>
  </si>
  <si>
    <t>Ryad</t>
  </si>
  <si>
    <t>Mmia  A</t>
  </si>
  <si>
    <t>Falcon</t>
  </si>
  <si>
    <t>François</t>
  </si>
  <si>
    <t>Mmia  A</t>
  </si>
  <si>
    <t>Garçon</t>
  </si>
  <si>
    <t>Louis</t>
  </si>
  <si>
    <t>Mmia  A</t>
  </si>
  <si>
    <t>Michel</t>
  </si>
  <si>
    <t>Ursula</t>
  </si>
  <si>
    <t>Mmia  A</t>
  </si>
  <si>
    <t>Busetto</t>
  </si>
  <si>
    <t>UE libre</t>
  </si>
  <si>
    <t>Dian</t>
  </si>
  <si>
    <t>Mélanie</t>
  </si>
  <si>
    <t>UE libre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</si>
</sst>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0&quot;ko&quot;"/>
    <numFmt numFmtId="166" formatCode="0&quot;Mbaud&quot;"/>
    <numFmt numFmtId="167" formatCode="0.000\s"/>
    <numFmt numFmtId="168" formatCode="0.00"/>
    <numFmt numFmtId="169" formatCode="0&quot;ko&quot;"/>
    <numFmt numFmtId="170" formatCode="0\s"/>
    <numFmt numFmtId="171" formatCode="0.0000\s"/>
    <numFmt numFmtId="172" formatCode="0.00&quot;ko&quot;"/>
  </numFmts>
  <fonts count="2">
    <font>
      <sz val="10"/>
      <name val="Arial"/>
      <family val="2"/>
    </font>
    <font>
      <sz val="10"/>
      <name val="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textRotation="90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5"/>
  <sheetViews>
    <sheetView workbookViewId="0" topLeftCell="A3">
      <pane xSplit="3" ySplit="5" topLeftCell="D6" activePane="bottomLeft" state="frozen"/>
      <selection pane="topLeft" activeCell="A6" sqref="A6"/>
      <selection pane="topRight" activeCell="A6" sqref="A6"/>
      <selection pane="bottomLeft" activeCell="A6" sqref="A6"/>
      <selection pane="bottomRight" activeCell="A6" sqref="A6"/>
    </sheetView>
  </sheetViews>
  <sheetFormatPr defaultColWidth="9.140625" defaultRowHeight="12.75"/>
  <cols>
    <col min="1" max="1" width="14.00390625" style="1" customWidth="1"/>
    <col min="2" max="2" width="13.8515625" style="1" customWidth="1"/>
    <col min="3" max="3" width="7.8515625" style="1" customWidth="1"/>
    <col min="4" max="4" width="3.8515625" style="1" customWidth="1"/>
    <col min="5" max="5" width="5.421875" style="1" customWidth="1"/>
    <col min="6" max="6" width="4.421875" style="1" customWidth="1"/>
    <col min="7" max="7" width="11.00390625" style="1" customWidth="1"/>
    <col min="8" max="8" width="11.28125" style="1" customWidth="1"/>
    <col min="9" max="9" width="3.28125" style="1" customWidth="1"/>
    <col min="10" max="10" width="8.7109375" style="1" customWidth="1"/>
    <col min="11" max="11" width="6.8515625" style="1" customWidth="1"/>
    <col min="12" max="12" width="8.8515625" style="1" customWidth="1"/>
    <col min="13" max="17" width="3.28125" style="1" customWidth="1"/>
    <col min="18" max="18" width="3.8515625" style="1" customWidth="1"/>
    <col min="19" max="19" width="3.421875" style="1" customWidth="1"/>
    <col min="20" max="22" width="3.28125" style="1" customWidth="1"/>
    <col min="23" max="23" width="3.8515625" style="1" customWidth="1"/>
    <col min="24" max="24" width="3.28125" style="1" customWidth="1"/>
    <col min="25" max="25" width="3.421875" style="1" customWidth="1"/>
    <col min="26" max="26" width="3.28125" style="1" customWidth="1"/>
    <col min="27" max="28" width="3.421875" style="1" customWidth="1"/>
    <col min="29" max="29" width="3.8515625" style="1" customWidth="1"/>
    <col min="30" max="30" width="6.00390625" style="1" customWidth="1"/>
    <col min="31" max="31" width="3.8515625" style="1" customWidth="1"/>
    <col min="32" max="256" width="10.421875" style="1" customWidth="1"/>
  </cols>
  <sheetData>
    <row r="1" spans="3:31" s="1" customFormat="1" ht="78.75">
      <c r="C1" s="2"/>
      <c r="D1" s="2"/>
      <c r="E1" s="3" t="s">
        <v>0</v>
      </c>
      <c r="F1" s="3"/>
      <c r="G1" s="3"/>
      <c r="H1" s="3"/>
      <c r="I1" s="3"/>
      <c r="J1" s="3"/>
      <c r="K1" s="3"/>
      <c r="L1" s="3"/>
      <c r="M1" s="3"/>
      <c r="N1" s="3" t="s">
        <v>1</v>
      </c>
      <c r="O1" s="3"/>
      <c r="P1" s="3"/>
      <c r="Q1" s="2" t="s">
        <v>2</v>
      </c>
      <c r="R1" s="2"/>
      <c r="S1" s="3" t="s">
        <v>3</v>
      </c>
      <c r="T1" s="3"/>
      <c r="U1" s="3"/>
      <c r="V1" s="2" t="s">
        <v>4</v>
      </c>
      <c r="W1" s="2"/>
      <c r="X1" s="2"/>
      <c r="Y1" s="2" t="s">
        <v>5</v>
      </c>
      <c r="Z1" s="2"/>
      <c r="AA1" s="2" t="s">
        <v>6</v>
      </c>
      <c r="AB1" s="2"/>
      <c r="AC1" s="2" t="s">
        <v>7</v>
      </c>
      <c r="AD1" s="2" t="s">
        <v>8</v>
      </c>
      <c r="AE1" s="2" t="s">
        <v>9</v>
      </c>
    </row>
    <row r="2" spans="1:31" s="1" customFormat="1" ht="113.25">
      <c r="A2" s="1" t="s">
        <v>10</v>
      </c>
      <c r="B2" s="1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3" t="s">
        <v>16</v>
      </c>
      <c r="H2" s="3" t="s">
        <v>17</v>
      </c>
      <c r="I2" s="2" t="s">
        <v>18</v>
      </c>
      <c r="J2" s="3" t="s">
        <v>19</v>
      </c>
      <c r="K2" s="2" t="s">
        <v>20</v>
      </c>
      <c r="L2" s="3" t="s">
        <v>21</v>
      </c>
      <c r="M2" s="2" t="s">
        <v>22</v>
      </c>
      <c r="N2" s="4" t="s">
        <v>23</v>
      </c>
      <c r="O2" s="2" t="s">
        <v>24</v>
      </c>
      <c r="P2" s="2" t="s">
        <v>25</v>
      </c>
      <c r="Q2" s="4" t="s">
        <v>26</v>
      </c>
      <c r="R2" s="2" t="s">
        <v>27</v>
      </c>
      <c r="S2" s="2" t="s">
        <v>28</v>
      </c>
      <c r="T2" s="2" t="s">
        <v>29</v>
      </c>
      <c r="U2" s="2" t="s">
        <v>30</v>
      </c>
      <c r="V2" s="2" t="s">
        <v>31</v>
      </c>
      <c r="W2" s="2" t="s">
        <v>32</v>
      </c>
      <c r="X2" s="2" t="s">
        <v>33</v>
      </c>
      <c r="Y2" s="2" t="s">
        <v>34</v>
      </c>
      <c r="Z2" s="2" t="s">
        <v>35</v>
      </c>
      <c r="AA2" s="3">
        <v>14</v>
      </c>
      <c r="AB2" s="3">
        <v>16</v>
      </c>
      <c r="AC2" s="2"/>
      <c r="AD2" s="2"/>
      <c r="AE2" s="2" t="s">
        <v>36</v>
      </c>
    </row>
    <row r="3" spans="1:29" s="1" customFormat="1" ht="42.75">
      <c r="A3" s="1" t="s">
        <v>37</v>
      </c>
      <c r="D3" s="2" t="s">
        <v>38</v>
      </c>
      <c r="E3" s="2"/>
      <c r="F3" s="2"/>
      <c r="G3" s="2"/>
      <c r="H3" s="2"/>
      <c r="I3" s="2" t="s">
        <v>39</v>
      </c>
      <c r="J3" s="2"/>
      <c r="K3" s="2"/>
      <c r="L3" s="2"/>
      <c r="M3" s="2" t="s">
        <v>40</v>
      </c>
      <c r="N3" s="2" t="s">
        <v>41</v>
      </c>
      <c r="O3" s="2" t="s">
        <v>42</v>
      </c>
      <c r="P3" s="2" t="s">
        <v>43</v>
      </c>
      <c r="Q3" s="2" t="s">
        <v>44</v>
      </c>
      <c r="R3" s="2" t="s">
        <v>45</v>
      </c>
      <c r="S3" s="2" t="s">
        <v>46</v>
      </c>
      <c r="T3" s="2" t="s">
        <v>47</v>
      </c>
      <c r="U3" s="2" t="s">
        <v>48</v>
      </c>
      <c r="V3" s="2" t="s">
        <v>49</v>
      </c>
      <c r="W3" s="2" t="s">
        <v>50</v>
      </c>
      <c r="X3" s="2" t="s">
        <v>51</v>
      </c>
      <c r="Y3" s="2" t="s">
        <v>52</v>
      </c>
      <c r="Z3" s="2" t="s">
        <v>53</v>
      </c>
      <c r="AA3" s="2" t="s">
        <v>54</v>
      </c>
      <c r="AB3" s="2" t="s">
        <v>55</v>
      </c>
      <c r="AC3" s="2" t="s">
        <v>56</v>
      </c>
    </row>
    <row r="4" spans="1:29" s="1" customFormat="1" ht="21.75">
      <c r="A4" s="1" t="s">
        <v>57</v>
      </c>
      <c r="D4" s="1">
        <v>-2</v>
      </c>
      <c r="I4" s="1">
        <v>2</v>
      </c>
      <c r="M4" s="1">
        <v>2</v>
      </c>
      <c r="N4" s="2">
        <v>0.75</v>
      </c>
      <c r="O4" s="1">
        <v>1</v>
      </c>
      <c r="P4" s="2">
        <v>1.5</v>
      </c>
      <c r="Q4" s="1">
        <v>1</v>
      </c>
      <c r="R4" s="1">
        <v>1</v>
      </c>
      <c r="S4" s="2">
        <v>0.1</v>
      </c>
      <c r="T4" s="2">
        <f>1/3</f>
        <v>0.3333333333333333</v>
      </c>
      <c r="U4" s="2">
        <f>1/12</f>
        <v>0.08333333333333333</v>
      </c>
      <c r="V4" s="1">
        <v>1</v>
      </c>
      <c r="W4" s="1">
        <v>1</v>
      </c>
      <c r="X4" s="1">
        <v>1</v>
      </c>
      <c r="Y4" s="2">
        <v>0.1</v>
      </c>
      <c r="Z4" s="2">
        <v>0.2</v>
      </c>
      <c r="AA4" s="2">
        <f>1/7</f>
        <v>0.14285714285714285</v>
      </c>
      <c r="AB4" s="2">
        <f>1/3</f>
        <v>0.3333333333333333</v>
      </c>
      <c r="AC4" s="2">
        <v>0.5</v>
      </c>
    </row>
    <row r="5" spans="1:30" s="1" customFormat="1" ht="15">
      <c r="A5" s="1" t="s">
        <v>58</v>
      </c>
      <c r="D5" s="1">
        <v>0</v>
      </c>
      <c r="I5" s="1">
        <v>2</v>
      </c>
      <c r="M5" s="1">
        <v>2</v>
      </c>
      <c r="N5" s="2">
        <v>1.5</v>
      </c>
      <c r="O5" s="1">
        <v>2</v>
      </c>
      <c r="P5" s="2">
        <v>1.5</v>
      </c>
      <c r="Q5" s="1">
        <v>1</v>
      </c>
      <c r="R5" s="1">
        <v>1</v>
      </c>
      <c r="S5" s="1">
        <v>1</v>
      </c>
      <c r="T5" s="1">
        <v>1</v>
      </c>
      <c r="U5" s="2">
        <v>0.5</v>
      </c>
      <c r="V5" s="1">
        <v>1</v>
      </c>
      <c r="W5" s="1">
        <v>1</v>
      </c>
      <c r="X5" s="1">
        <v>0</v>
      </c>
      <c r="Y5" s="1">
        <v>1</v>
      </c>
      <c r="Z5" s="1">
        <v>1</v>
      </c>
      <c r="AA5" s="1">
        <v>1</v>
      </c>
      <c r="AB5" s="1">
        <v>1</v>
      </c>
      <c r="AC5" s="2">
        <v>0.5</v>
      </c>
      <c r="AD5" s="1">
        <f>SUM(D5:AC5)</f>
        <v>20</v>
      </c>
    </row>
    <row r="6" spans="1:31" s="1" customFormat="1" ht="12">
      <c r="A6" s="1" t="s">
        <v>59</v>
      </c>
      <c r="B6" s="1" t="s">
        <v>60</v>
      </c>
      <c r="C6" s="1" t="s">
        <v>61</v>
      </c>
      <c r="D6" s="1"/>
      <c r="E6" s="1">
        <v>70</v>
      </c>
      <c r="F6" s="1">
        <v>80</v>
      </c>
      <c r="G6" s="5">
        <f>E6*F6*3/1024</f>
        <v>16.40625</v>
      </c>
      <c r="H6" s="5">
        <v>1.64</v>
      </c>
      <c r="I6" s="1">
        <f>IF(AND(H6&gt;G6*0.9,H6&lt;G6*1.1),1,0)</f>
        <v>0</v>
      </c>
      <c r="J6" s="6">
        <v>7</v>
      </c>
      <c r="K6" s="7">
        <f>G6*8/J6/1024</f>
        <v>0.018310546875</v>
      </c>
      <c r="L6" s="7">
        <v>1.92</v>
      </c>
      <c r="M6" s="1">
        <f>IF(AND(L6&gt;K6*0.9,L6&lt;K6*1.1),1,0)</f>
        <v>0</v>
      </c>
      <c r="N6" s="1">
        <v>2</v>
      </c>
      <c r="O6" s="1">
        <v>1</v>
      </c>
      <c r="P6" s="1">
        <v>1</v>
      </c>
      <c r="Q6" s="1">
        <v>0</v>
      </c>
      <c r="R6" s="1">
        <v>0</v>
      </c>
      <c r="S6" s="1">
        <v>9</v>
      </c>
      <c r="T6" s="1">
        <v>3</v>
      </c>
      <c r="U6" s="1">
        <v>6</v>
      </c>
      <c r="V6" s="1">
        <v>1</v>
      </c>
      <c r="W6" s="1">
        <v>0</v>
      </c>
      <c r="X6" s="1">
        <v>-1</v>
      </c>
      <c r="Y6" s="1">
        <v>10</v>
      </c>
      <c r="Z6" s="1">
        <v>5</v>
      </c>
      <c r="AA6" s="1">
        <v>7</v>
      </c>
      <c r="AB6" s="1">
        <v>3</v>
      </c>
      <c r="AC6" s="1">
        <v>1</v>
      </c>
      <c r="AD6" s="8">
        <f>SUMPRODUCT(M6:AC6,M$4:AC$4)+I6*I$4+D6*D$4</f>
        <v>10.9</v>
      </c>
      <c r="AE6" s="1">
        <v>20</v>
      </c>
    </row>
    <row r="7" spans="1:31" s="1" customFormat="1" ht="12">
      <c r="A7" s="1" t="s">
        <v>62</v>
      </c>
      <c r="B7" s="1" t="s">
        <v>63</v>
      </c>
      <c r="C7" s="1" t="s">
        <v>64</v>
      </c>
      <c r="D7" s="1"/>
      <c r="E7" s="1">
        <v>800</v>
      </c>
      <c r="F7" s="1">
        <v>300</v>
      </c>
      <c r="G7" s="5">
        <f>E7*F7*3/1024</f>
        <v>703.125</v>
      </c>
      <c r="H7" s="5">
        <v>720</v>
      </c>
      <c r="I7" s="1">
        <f>IF(AND(H7&gt;G7*0.9,H7&lt;G7*1.1),1,0)</f>
        <v>1</v>
      </c>
      <c r="J7" s="6">
        <v>6</v>
      </c>
      <c r="K7" s="7">
        <f>G7*8/J7/1024</f>
        <v>0.91552734375</v>
      </c>
      <c r="L7" s="7">
        <v>0</v>
      </c>
      <c r="M7" s="1">
        <f>IF(AND(L7&gt;K7*0.9,L7&lt;K7*1.1),1,0)</f>
        <v>0</v>
      </c>
      <c r="N7" s="1">
        <v>2</v>
      </c>
      <c r="O7" s="1">
        <v>1</v>
      </c>
      <c r="P7" s="1">
        <v>1</v>
      </c>
      <c r="Q7" s="1">
        <v>0</v>
      </c>
      <c r="R7" s="1">
        <v>0</v>
      </c>
      <c r="S7" s="1">
        <v>0</v>
      </c>
      <c r="T7" s="1">
        <v>3</v>
      </c>
      <c r="U7" s="1">
        <v>6</v>
      </c>
      <c r="V7" s="1">
        <v>1</v>
      </c>
      <c r="W7" s="1">
        <v>1</v>
      </c>
      <c r="X7" s="1">
        <v>-1</v>
      </c>
      <c r="Y7" s="1">
        <v>10</v>
      </c>
      <c r="Z7" s="1">
        <v>4</v>
      </c>
      <c r="AA7" s="1">
        <v>5</v>
      </c>
      <c r="AB7" s="1">
        <v>3</v>
      </c>
      <c r="AC7" s="1">
        <v>1</v>
      </c>
      <c r="AD7" s="8">
        <f>SUMPRODUCT(M7:AC7,M$4:AC$4)+I7*I$4+D7*D$4</f>
        <v>12.514285714285714</v>
      </c>
      <c r="AE7" s="1">
        <v>3</v>
      </c>
    </row>
    <row r="8" spans="1:31" s="1" customFormat="1" ht="12">
      <c r="A8" s="1" t="s">
        <v>65</v>
      </c>
      <c r="B8" s="1" t="s">
        <v>66</v>
      </c>
      <c r="C8" s="1" t="s">
        <v>67</v>
      </c>
      <c r="D8" s="1"/>
      <c r="E8" s="1">
        <v>700</v>
      </c>
      <c r="F8" s="1">
        <v>30</v>
      </c>
      <c r="G8" s="5">
        <f>E8*F8*3/1024</f>
        <v>61.5234375</v>
      </c>
      <c r="H8" s="5">
        <v>63</v>
      </c>
      <c r="I8" s="1">
        <f>IF(AND(H8&gt;G8*0.9,H8&lt;G8*1.1),1,0)</f>
        <v>1</v>
      </c>
      <c r="J8" s="6">
        <v>5</v>
      </c>
      <c r="K8" s="7">
        <f>G8*8/J8/1024</f>
        <v>0.09613037109375</v>
      </c>
      <c r="L8" s="7">
        <v>0.1</v>
      </c>
      <c r="M8" s="1">
        <f>IF(AND(L8&gt;K8*0.9,L8&lt;K8*1.1),1,0)</f>
        <v>1</v>
      </c>
      <c r="N8" s="1">
        <v>2</v>
      </c>
      <c r="O8" s="1">
        <v>1</v>
      </c>
      <c r="P8" s="1">
        <v>1</v>
      </c>
      <c r="Q8" s="1">
        <v>0</v>
      </c>
      <c r="R8" s="1">
        <v>0</v>
      </c>
      <c r="S8" s="1">
        <v>8</v>
      </c>
      <c r="T8" s="1">
        <v>3</v>
      </c>
      <c r="U8" s="1">
        <v>6</v>
      </c>
      <c r="V8" s="1">
        <v>1</v>
      </c>
      <c r="W8" s="1">
        <v>0</v>
      </c>
      <c r="X8" s="1">
        <v>0</v>
      </c>
      <c r="Y8" s="1">
        <v>10</v>
      </c>
      <c r="Z8" s="1">
        <v>4</v>
      </c>
      <c r="AA8" s="1">
        <v>7</v>
      </c>
      <c r="AB8" s="1">
        <v>3</v>
      </c>
      <c r="AC8" s="1">
        <v>1</v>
      </c>
      <c r="AD8" s="8">
        <f>SUMPRODUCT(M8:AC8,M$4:AC$4)+I8*I$4+D8*D$4</f>
        <v>15.6</v>
      </c>
      <c r="AE8" s="1">
        <v>5.5</v>
      </c>
    </row>
    <row r="9" spans="1:30" s="1" customFormat="1" ht="12">
      <c r="A9" s="1" t="s">
        <v>68</v>
      </c>
      <c r="G9" s="5"/>
      <c r="H9" s="5"/>
      <c r="J9" s="6"/>
      <c r="K9" s="7"/>
      <c r="L9" s="7"/>
      <c r="AD9" s="8"/>
    </row>
    <row r="10" spans="1:31" s="1" customFormat="1" ht="12">
      <c r="A10" s="1" t="s">
        <v>69</v>
      </c>
      <c r="B10" s="1" t="s">
        <v>70</v>
      </c>
      <c r="C10" s="1" t="s">
        <v>71</v>
      </c>
      <c r="D10" s="1"/>
      <c r="E10" s="1">
        <v>300</v>
      </c>
      <c r="F10" s="1">
        <v>600</v>
      </c>
      <c r="G10" s="5">
        <f>E10*F10*3/1024</f>
        <v>527.34375</v>
      </c>
      <c r="H10" s="5">
        <v>540</v>
      </c>
      <c r="I10" s="1">
        <f>IF(AND(H10&gt;G10*0.9,H10&lt;G10*1.1),1,0)</f>
        <v>1</v>
      </c>
      <c r="J10" s="6">
        <v>4</v>
      </c>
      <c r="K10" s="7">
        <f>G10*8/J10/1024</f>
        <v>1.02996826171875</v>
      </c>
      <c r="L10" s="7">
        <v>0</v>
      </c>
      <c r="M10" s="1">
        <f>IF(AND(L10&gt;K10*0.9,L10&lt;K10*1.1),1,0)</f>
        <v>0</v>
      </c>
      <c r="N10" s="1">
        <v>2</v>
      </c>
      <c r="O10" s="1">
        <v>1</v>
      </c>
      <c r="P10" s="1">
        <v>1</v>
      </c>
      <c r="Q10" s="1">
        <v>0</v>
      </c>
      <c r="R10" s="1">
        <v>0</v>
      </c>
      <c r="S10" s="1">
        <v>0</v>
      </c>
      <c r="T10" s="1">
        <v>3</v>
      </c>
      <c r="U10" s="1">
        <v>6</v>
      </c>
      <c r="V10" s="1">
        <v>1</v>
      </c>
      <c r="W10" s="1">
        <v>1</v>
      </c>
      <c r="X10" s="1">
        <v>-1</v>
      </c>
      <c r="Y10" s="1">
        <v>10</v>
      </c>
      <c r="Z10" s="1">
        <v>3</v>
      </c>
      <c r="AA10" s="1">
        <v>7</v>
      </c>
      <c r="AB10" s="1">
        <v>3</v>
      </c>
      <c r="AC10" s="1">
        <v>0</v>
      </c>
      <c r="AD10" s="8">
        <f>SUMPRODUCT(M10:AC10,M$4:AC$4)+I10*I$4+D10*D$4</f>
        <v>12.1</v>
      </c>
      <c r="AE10" s="1">
        <v>19</v>
      </c>
    </row>
    <row r="11" spans="1:31" s="1" customFormat="1" ht="12">
      <c r="A11" s="1" t="s">
        <v>72</v>
      </c>
      <c r="B11" s="1" t="s">
        <v>73</v>
      </c>
      <c r="C11" s="1" t="s">
        <v>74</v>
      </c>
      <c r="D11" s="1"/>
      <c r="E11" s="1">
        <v>700</v>
      </c>
      <c r="F11" s="1">
        <v>500</v>
      </c>
      <c r="G11" s="5">
        <f>E11*F11*3/1024</f>
        <v>1025.390625</v>
      </c>
      <c r="H11" s="5">
        <v>1050</v>
      </c>
      <c r="I11" s="1">
        <f>IF(AND(H11&gt;G11*0.9,H11&lt;G11*1.1),1,0)</f>
        <v>1</v>
      </c>
      <c r="J11" s="6">
        <v>6</v>
      </c>
      <c r="K11" s="7">
        <f>G11*8/J11/1024</f>
        <v>1.33514404296875</v>
      </c>
      <c r="L11" s="7">
        <v>2.91</v>
      </c>
      <c r="M11" s="1">
        <f>IF(AND(L11&gt;K11*0.9,L11&lt;K11*1.1),1,0)</f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-1</v>
      </c>
      <c r="Y11" s="1">
        <v>10</v>
      </c>
      <c r="Z11" s="1">
        <v>1</v>
      </c>
      <c r="AA11" s="1">
        <v>4</v>
      </c>
      <c r="AB11" s="1">
        <v>3</v>
      </c>
      <c r="AC11" s="1">
        <v>0</v>
      </c>
      <c r="AD11" s="8">
        <f>SUMPRODUCT(M11:AC11,M$4:AC$4)+I11*I$4+D11*D$4</f>
        <v>5.521428571428571</v>
      </c>
      <c r="AE11" s="1">
        <v>15</v>
      </c>
    </row>
    <row r="12" spans="1:31" s="1" customFormat="1" ht="12">
      <c r="A12" s="1" t="s">
        <v>75</v>
      </c>
      <c r="B12" s="1" t="s">
        <v>76</v>
      </c>
      <c r="C12" s="1" t="s">
        <v>77</v>
      </c>
      <c r="D12" s="1"/>
      <c r="E12" s="1">
        <v>800</v>
      </c>
      <c r="F12" s="1">
        <v>600</v>
      </c>
      <c r="G12" s="5">
        <f>E12*F12*3/1024</f>
        <v>1406.25</v>
      </c>
      <c r="H12" s="5">
        <v>1406.25</v>
      </c>
      <c r="I12" s="1">
        <f>IF(AND(H12&gt;G12*0.9,H12&lt;G12*1.1),1,0)</f>
        <v>1</v>
      </c>
      <c r="J12" s="6">
        <v>5</v>
      </c>
      <c r="K12" s="7">
        <f>G12*8/J12/1024</f>
        <v>2.197265625</v>
      </c>
      <c r="L12" s="7">
        <v>2.19</v>
      </c>
      <c r="M12" s="1">
        <f>IF(AND(L12&gt;K12*0.9,L12&lt;K12*1.1),1,0)</f>
        <v>1</v>
      </c>
      <c r="N12" s="1">
        <v>2</v>
      </c>
      <c r="O12" s="1">
        <v>1</v>
      </c>
      <c r="P12" s="1">
        <v>1</v>
      </c>
      <c r="Q12" s="1">
        <v>0</v>
      </c>
      <c r="R12" s="1">
        <v>1</v>
      </c>
      <c r="S12" s="1">
        <v>0</v>
      </c>
      <c r="T12" s="1">
        <v>3</v>
      </c>
      <c r="U12" s="1">
        <v>6</v>
      </c>
      <c r="V12" s="1">
        <v>1</v>
      </c>
      <c r="W12" s="1">
        <v>0</v>
      </c>
      <c r="X12" s="1">
        <v>-1</v>
      </c>
      <c r="Y12" s="1">
        <v>9</v>
      </c>
      <c r="Z12" s="1">
        <v>5</v>
      </c>
      <c r="AA12" s="1">
        <v>7</v>
      </c>
      <c r="AB12" s="1">
        <v>3</v>
      </c>
      <c r="AC12" s="1">
        <v>1</v>
      </c>
      <c r="AD12" s="8">
        <f>SUMPRODUCT(M12:AC12,M$4:AC$4)+I12*I$4+D12*D$4</f>
        <v>14.9</v>
      </c>
      <c r="AE12" s="1">
        <v>20</v>
      </c>
    </row>
    <row r="13" spans="1:30" s="1" customFormat="1" ht="12">
      <c r="A13" s="1" t="s">
        <v>78</v>
      </c>
      <c r="G13" s="5"/>
      <c r="H13" s="5"/>
      <c r="J13" s="6"/>
      <c r="K13" s="7"/>
      <c r="L13" s="7"/>
      <c r="AD13" s="8"/>
    </row>
    <row r="14" spans="1:30" s="1" customFormat="1" ht="12">
      <c r="A14" s="1" t="s">
        <v>79</v>
      </c>
      <c r="G14" s="5"/>
      <c r="H14" s="5"/>
      <c r="J14" s="6"/>
      <c r="K14" s="7"/>
      <c r="L14" s="7"/>
      <c r="AD14" s="8"/>
    </row>
    <row r="15" spans="1:31" s="1" customFormat="1" ht="12">
      <c r="A15" s="1" t="s">
        <v>80</v>
      </c>
      <c r="B15" s="1" t="s">
        <v>81</v>
      </c>
      <c r="C15" s="1" t="s">
        <v>82</v>
      </c>
      <c r="D15" s="1"/>
      <c r="E15" s="1">
        <v>250</v>
      </c>
      <c r="F15" s="1">
        <v>70</v>
      </c>
      <c r="G15" s="5">
        <f>E15*F15*3/1024</f>
        <v>51.26953125</v>
      </c>
      <c r="H15" s="5">
        <v>52.5</v>
      </c>
      <c r="I15" s="1">
        <f>IF(AND(H15&gt;G15*0.9,H15&lt;G15*1.1),1,0)</f>
        <v>1</v>
      </c>
      <c r="J15" s="6">
        <v>5</v>
      </c>
      <c r="K15" s="7">
        <f>G15*8/J15/1024</f>
        <v>0.080108642578125</v>
      </c>
      <c r="L15" s="7">
        <v>0.08</v>
      </c>
      <c r="M15" s="1">
        <f>IF(AND(L15&gt;K15*0.9,L15&lt;K15*1.1),1,0)</f>
        <v>1</v>
      </c>
      <c r="N15" s="1">
        <v>2</v>
      </c>
      <c r="O15" s="1">
        <v>1</v>
      </c>
      <c r="P15" s="1">
        <v>1</v>
      </c>
      <c r="Q15" s="1">
        <v>0</v>
      </c>
      <c r="R15" s="1">
        <v>0</v>
      </c>
      <c r="S15" s="1">
        <v>8</v>
      </c>
      <c r="T15" s="1">
        <v>3</v>
      </c>
      <c r="U15" s="1">
        <v>6</v>
      </c>
      <c r="V15" s="1">
        <v>1</v>
      </c>
      <c r="W15" s="1">
        <v>0</v>
      </c>
      <c r="X15" s="1">
        <v>0</v>
      </c>
      <c r="Y15" s="1">
        <v>10</v>
      </c>
      <c r="Z15" s="1">
        <v>3</v>
      </c>
      <c r="AA15" s="1">
        <v>6</v>
      </c>
      <c r="AB15" s="1">
        <v>3</v>
      </c>
      <c r="AC15" s="1">
        <v>0</v>
      </c>
      <c r="AD15" s="8">
        <f>SUMPRODUCT(M15:AC15,M$4:AC$4)+I15*I$4+D15*D$4</f>
        <v>14.757142857142858</v>
      </c>
      <c r="AE15" s="1">
        <v>20</v>
      </c>
    </row>
    <row r="16" spans="1:31" s="1" customFormat="1" ht="12">
      <c r="A16" s="1" t="s">
        <v>83</v>
      </c>
      <c r="B16" s="1" t="s">
        <v>84</v>
      </c>
      <c r="C16" s="1" t="s">
        <v>85</v>
      </c>
      <c r="D16" s="1"/>
      <c r="E16" s="1">
        <v>1000</v>
      </c>
      <c r="F16" s="1">
        <v>300</v>
      </c>
      <c r="G16" s="5">
        <f>E16*F16*3/1024</f>
        <v>878.90625</v>
      </c>
      <c r="H16" s="9">
        <v>8000</v>
      </c>
      <c r="I16" s="1">
        <f>IF(AND(H16&gt;G16*0.9,H16&lt;G16*1.1),1,0)</f>
        <v>0</v>
      </c>
      <c r="J16" s="6">
        <v>4</v>
      </c>
      <c r="K16" s="7">
        <f>G16*8/J16/1024</f>
        <v>1.71661376953125</v>
      </c>
      <c r="L16" s="10">
        <v>2000</v>
      </c>
      <c r="M16" s="1">
        <f>IF(AND(L16&gt;K16*0.9,L16&lt;K16*1.1),1,0)</f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8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1">
        <v>10</v>
      </c>
      <c r="Z16" s="1">
        <v>3</v>
      </c>
      <c r="AA16" s="1">
        <v>7</v>
      </c>
      <c r="AB16" s="1">
        <v>2</v>
      </c>
      <c r="AC16" s="1">
        <v>0</v>
      </c>
      <c r="AD16" s="8">
        <f>SUMPRODUCT(M16:AC16,M$4:AC$4)+I16*I$4+D16*D$4</f>
        <v>5.066666666666666</v>
      </c>
      <c r="AE16" s="1">
        <v>4</v>
      </c>
    </row>
    <row r="17" spans="1:31" s="1" customFormat="1" ht="12">
      <c r="A17" s="1" t="s">
        <v>86</v>
      </c>
      <c r="B17" s="1" t="s">
        <v>87</v>
      </c>
      <c r="C17" s="1" t="s">
        <v>88</v>
      </c>
      <c r="D17" s="1"/>
      <c r="E17" s="1">
        <v>200</v>
      </c>
      <c r="F17" s="1">
        <v>70</v>
      </c>
      <c r="G17" s="5">
        <f>E17*F17*3/1024</f>
        <v>41.015625</v>
      </c>
      <c r="H17" s="5">
        <v>42</v>
      </c>
      <c r="I17" s="1">
        <f>IF(AND(H17&gt;G17*0.9,H17&lt;G17*1.1),1,0)</f>
        <v>1</v>
      </c>
      <c r="J17" s="6">
        <v>2</v>
      </c>
      <c r="K17" s="7">
        <f>G17*8/J17/1024</f>
        <v>0.16021728515625</v>
      </c>
      <c r="L17" s="7">
        <v>84</v>
      </c>
      <c r="M17" s="1">
        <f>IF(AND(L17&gt;K17*0.9,L17&lt;K17*1.1),1,0)</f>
        <v>0</v>
      </c>
      <c r="N17" s="1">
        <v>1</v>
      </c>
      <c r="O17" s="1">
        <v>2</v>
      </c>
      <c r="P17" s="1">
        <v>1</v>
      </c>
      <c r="Q17" s="1">
        <v>0</v>
      </c>
      <c r="R17" s="1">
        <v>1</v>
      </c>
      <c r="S17" s="1">
        <v>8</v>
      </c>
      <c r="T17" s="1">
        <v>0</v>
      </c>
      <c r="U17" s="1">
        <v>0</v>
      </c>
      <c r="V17" s="1">
        <v>1</v>
      </c>
      <c r="W17" s="1">
        <v>0</v>
      </c>
      <c r="X17" s="1">
        <v>-1</v>
      </c>
      <c r="Y17" s="1">
        <v>10</v>
      </c>
      <c r="Z17" s="1">
        <v>1</v>
      </c>
      <c r="AA17" s="1">
        <v>7</v>
      </c>
      <c r="AB17" s="1">
        <v>3</v>
      </c>
      <c r="AC17" s="1">
        <v>1</v>
      </c>
      <c r="AD17" s="8">
        <f>SUMPRODUCT(M17:AC17,M$4:AC$4)+I17*I$4+D17*D$4</f>
        <v>11.75</v>
      </c>
      <c r="AE17" s="1">
        <v>12</v>
      </c>
    </row>
    <row r="18" spans="1:30" s="1" customFormat="1" ht="12">
      <c r="A18" s="1" t="s">
        <v>89</v>
      </c>
      <c r="G18" s="5"/>
      <c r="H18" s="5"/>
      <c r="J18" s="6"/>
      <c r="K18" s="7"/>
      <c r="L18" s="7"/>
      <c r="AD18" s="8"/>
    </row>
    <row r="19" spans="1:31" s="1" customFormat="1" ht="12">
      <c r="A19" s="1" t="s">
        <v>90</v>
      </c>
      <c r="B19" s="1" t="s">
        <v>91</v>
      </c>
      <c r="C19" s="1" t="s">
        <v>92</v>
      </c>
      <c r="D19" s="1"/>
      <c r="E19" s="1">
        <v>200</v>
      </c>
      <c r="F19" s="1">
        <v>350</v>
      </c>
      <c r="G19" s="5">
        <f>E19*F19*3/1024</f>
        <v>205.078125</v>
      </c>
      <c r="H19" s="9">
        <v>1680000</v>
      </c>
      <c r="I19" s="1">
        <f>IF(AND(H19&gt;G19*0.9,H19&lt;G19*1.1),1,0)</f>
        <v>0</v>
      </c>
      <c r="J19" s="6">
        <v>4</v>
      </c>
      <c r="K19" s="7">
        <f>G19*8/J19/1024</f>
        <v>0.400543212890625</v>
      </c>
      <c r="L19" s="7">
        <v>42</v>
      </c>
      <c r="M19" s="1">
        <f>IF(AND(L19&gt;K19*0.9,L19&lt;K19*1.1),1,0)</f>
        <v>0</v>
      </c>
      <c r="N19" s="1">
        <v>2</v>
      </c>
      <c r="O19" s="1">
        <v>1</v>
      </c>
      <c r="P19" s="1">
        <v>1</v>
      </c>
      <c r="Q19" s="1">
        <v>0</v>
      </c>
      <c r="R19" s="1">
        <v>0</v>
      </c>
      <c r="S19" s="1">
        <v>0</v>
      </c>
      <c r="T19" s="1">
        <v>3</v>
      </c>
      <c r="U19" s="1">
        <v>6</v>
      </c>
      <c r="V19" s="1">
        <v>1</v>
      </c>
      <c r="W19" s="1">
        <v>0</v>
      </c>
      <c r="X19" s="1">
        <v>-1</v>
      </c>
      <c r="Y19" s="1">
        <v>6</v>
      </c>
      <c r="Z19" s="1">
        <v>1</v>
      </c>
      <c r="AA19" s="1">
        <v>7</v>
      </c>
      <c r="AB19" s="1">
        <v>3</v>
      </c>
      <c r="AC19" s="1">
        <v>1</v>
      </c>
      <c r="AD19" s="8">
        <f>SUMPRODUCT(M19:AC19,M$4:AC$4)+I19*I$4+D19*D$4</f>
        <v>8.8</v>
      </c>
      <c r="AE19" s="1">
        <v>5</v>
      </c>
    </row>
    <row r="20" spans="1:31" s="1" customFormat="1" ht="12">
      <c r="A20" s="1" t="s">
        <v>93</v>
      </c>
      <c r="B20" s="1" t="s">
        <v>94</v>
      </c>
      <c r="C20" s="1" t="s">
        <v>95</v>
      </c>
      <c r="D20" s="1"/>
      <c r="E20" s="1">
        <v>600</v>
      </c>
      <c r="F20" s="1">
        <v>500</v>
      </c>
      <c r="G20" s="5">
        <f>E20*F20*3/1024</f>
        <v>878.90625</v>
      </c>
      <c r="H20" s="5">
        <v>900</v>
      </c>
      <c r="I20" s="1">
        <f>IF(AND(H20&gt;G20*0.9,H20&lt;G20*1.1),1,0)</f>
        <v>1</v>
      </c>
      <c r="J20" s="6">
        <v>7</v>
      </c>
      <c r="K20" s="7">
        <f>G20*8/J20/1024</f>
        <v>0.9809221540178571</v>
      </c>
      <c r="L20" s="7">
        <v>0</v>
      </c>
      <c r="M20" s="1">
        <f>IF(AND(L20&gt;K20*0.9,L20&lt;K20*1.1),1,0)</f>
        <v>0</v>
      </c>
      <c r="N20" s="1">
        <v>2</v>
      </c>
      <c r="O20" s="1">
        <v>1</v>
      </c>
      <c r="P20" s="1">
        <v>1</v>
      </c>
      <c r="Q20" s="1">
        <v>1</v>
      </c>
      <c r="R20" s="1">
        <v>0</v>
      </c>
      <c r="S20" s="1">
        <v>0</v>
      </c>
      <c r="T20" s="1">
        <v>3</v>
      </c>
      <c r="U20" s="1">
        <v>6</v>
      </c>
      <c r="V20" s="1">
        <v>1</v>
      </c>
      <c r="W20" s="1">
        <v>1</v>
      </c>
      <c r="X20" s="1">
        <v>-1</v>
      </c>
      <c r="Y20" s="1">
        <v>10</v>
      </c>
      <c r="Z20" s="1">
        <v>4</v>
      </c>
      <c r="AA20" s="1">
        <v>7</v>
      </c>
      <c r="AB20" s="1">
        <v>3</v>
      </c>
      <c r="AC20" s="1">
        <v>1</v>
      </c>
      <c r="AD20" s="8">
        <f>SUMPRODUCT(M20:AC20,M$4:AC$4)+I20*I$4+D20*D$4</f>
        <v>13.8</v>
      </c>
      <c r="AE20" s="1">
        <v>17</v>
      </c>
    </row>
    <row r="21" spans="1:30" s="1" customFormat="1" ht="12">
      <c r="A21" s="1" t="s">
        <v>96</v>
      </c>
      <c r="B21" s="1" t="s">
        <v>97</v>
      </c>
      <c r="C21" s="1" t="s">
        <v>98</v>
      </c>
      <c r="D21" s="1"/>
      <c r="E21" s="1">
        <v>400</v>
      </c>
      <c r="F21" s="1">
        <v>300</v>
      </c>
      <c r="G21" s="5">
        <f>E21*F21*3/1024</f>
        <v>351.5625</v>
      </c>
      <c r="H21" s="5">
        <v>360</v>
      </c>
      <c r="I21" s="1">
        <f>IF(AND(H21&gt;G21*0.9,H21&lt;G21*1.1),1,0)</f>
        <v>1</v>
      </c>
      <c r="J21" s="6">
        <v>2</v>
      </c>
      <c r="K21" s="7">
        <f>G21*8/J21/1024</f>
        <v>1.373291015625</v>
      </c>
      <c r="L21" s="7">
        <v>0.72</v>
      </c>
      <c r="M21" s="1">
        <f>IF(AND(L21&gt;K21*0.9,L21&lt;K21*1.1),1,0)</f>
        <v>0</v>
      </c>
      <c r="N21" s="1">
        <v>2</v>
      </c>
      <c r="O21" s="1">
        <v>0</v>
      </c>
      <c r="P21" s="1">
        <v>1</v>
      </c>
      <c r="Q21" s="1">
        <v>0</v>
      </c>
      <c r="R21" s="1">
        <v>0</v>
      </c>
      <c r="S21" s="1">
        <v>0</v>
      </c>
      <c r="T21" s="1">
        <v>3</v>
      </c>
      <c r="U21" s="1">
        <v>6</v>
      </c>
      <c r="V21" s="1">
        <v>1</v>
      </c>
      <c r="W21" s="1">
        <v>1</v>
      </c>
      <c r="X21" s="1">
        <v>0</v>
      </c>
      <c r="Y21" s="1">
        <v>10</v>
      </c>
      <c r="Z21" s="1">
        <v>5</v>
      </c>
      <c r="AA21" s="1">
        <v>7</v>
      </c>
      <c r="AB21" s="1">
        <v>3</v>
      </c>
      <c r="AC21" s="1">
        <v>1</v>
      </c>
      <c r="AD21" s="8">
        <f>SUMPRODUCT(M21:AC21,M$4:AC$4)+I21*I$4+D21*D$4</f>
        <v>13</v>
      </c>
    </row>
    <row r="22" spans="1:30" s="1" customFormat="1" ht="12">
      <c r="A22" s="1" t="s">
        <v>99</v>
      </c>
      <c r="G22" s="5"/>
      <c r="H22" s="5"/>
      <c r="J22" s="6"/>
      <c r="K22" s="7"/>
      <c r="L22" s="7"/>
      <c r="AD22" s="8"/>
    </row>
    <row r="23" spans="1:31" s="1" customFormat="1" ht="12">
      <c r="A23" s="1" t="s">
        <v>100</v>
      </c>
      <c r="B23" s="1" t="s">
        <v>101</v>
      </c>
      <c r="C23" s="1" t="s">
        <v>102</v>
      </c>
      <c r="D23" s="1"/>
      <c r="E23" s="1">
        <v>400</v>
      </c>
      <c r="F23" s="1">
        <v>200</v>
      </c>
      <c r="G23" s="5">
        <f>E23*F23*3/1024</f>
        <v>234.375</v>
      </c>
      <c r="H23" s="5">
        <v>240</v>
      </c>
      <c r="I23" s="1">
        <f>IF(AND(H23&gt;G23*0.9,H23&lt;G23*1.1),1,0)</f>
        <v>1</v>
      </c>
      <c r="J23" s="6">
        <v>7</v>
      </c>
      <c r="K23" s="7">
        <f>G23*8/J23/1024</f>
        <v>0.26157924107142855</v>
      </c>
      <c r="L23" s="7">
        <v>0</v>
      </c>
      <c r="M23" s="1">
        <f>IF(AND(L23&gt;K23*0.9,L23&lt;K23*1.1),1,0)</f>
        <v>0</v>
      </c>
      <c r="N23" s="1">
        <v>1</v>
      </c>
      <c r="O23" s="1">
        <v>1</v>
      </c>
      <c r="P23" s="1">
        <v>1</v>
      </c>
      <c r="Q23" s="1">
        <v>0</v>
      </c>
      <c r="R23" s="1">
        <v>0</v>
      </c>
      <c r="S23" s="1">
        <v>0</v>
      </c>
      <c r="T23" s="1">
        <v>3</v>
      </c>
      <c r="U23" s="1">
        <v>6</v>
      </c>
      <c r="V23" s="1">
        <v>1</v>
      </c>
      <c r="W23" s="1">
        <v>0</v>
      </c>
      <c r="X23" s="1">
        <v>-1</v>
      </c>
      <c r="Y23" s="1">
        <v>10</v>
      </c>
      <c r="Z23" s="1">
        <v>3</v>
      </c>
      <c r="AA23" s="1">
        <v>7</v>
      </c>
      <c r="AB23" s="1">
        <v>2</v>
      </c>
      <c r="AC23" s="1">
        <v>0</v>
      </c>
      <c r="AD23" s="8">
        <f>SUMPRODUCT(M23:AC23,M$4:AC$4)+I23*I$4+D23*D$4</f>
        <v>10.016666666666667</v>
      </c>
      <c r="AE23" s="1">
        <v>5</v>
      </c>
    </row>
    <row r="24" spans="1:31" s="1" customFormat="1" ht="12">
      <c r="A24" s="1" t="s">
        <v>103</v>
      </c>
      <c r="B24" s="1" t="s">
        <v>104</v>
      </c>
      <c r="C24" s="1" t="s">
        <v>105</v>
      </c>
      <c r="D24" s="1"/>
      <c r="E24" s="1">
        <v>200</v>
      </c>
      <c r="F24" s="1">
        <v>500</v>
      </c>
      <c r="G24" s="5">
        <f>E24*F24*3/1024</f>
        <v>292.96875</v>
      </c>
      <c r="H24" s="5">
        <v>192</v>
      </c>
      <c r="I24" s="1">
        <f>IF(AND(H24&gt;G24*0.9,H24&lt;G24*1.1),1,0)</f>
        <v>0</v>
      </c>
      <c r="J24" s="6">
        <v>20</v>
      </c>
      <c r="K24" s="7">
        <f>G24*8/J24/1024</f>
        <v>0.11444091796875</v>
      </c>
      <c r="L24" s="7">
        <v>0</v>
      </c>
      <c r="M24" s="1">
        <f>IF(AND(L24&gt;K24*0.9,L24&lt;K24*1.1),1,0)</f>
        <v>0</v>
      </c>
      <c r="N24" s="1">
        <v>1</v>
      </c>
      <c r="O24" s="1">
        <v>0</v>
      </c>
      <c r="P24" s="1">
        <v>1</v>
      </c>
      <c r="Q24" s="1">
        <v>1</v>
      </c>
      <c r="R24" s="1">
        <v>0</v>
      </c>
      <c r="S24" s="1">
        <v>7</v>
      </c>
      <c r="T24" s="1">
        <v>3</v>
      </c>
      <c r="U24" s="1">
        <v>6</v>
      </c>
      <c r="V24" s="1">
        <v>1</v>
      </c>
      <c r="W24" s="1">
        <v>0</v>
      </c>
      <c r="X24" s="1">
        <v>0</v>
      </c>
      <c r="Y24" s="1">
        <v>10</v>
      </c>
      <c r="Z24" s="1">
        <v>4</v>
      </c>
      <c r="AA24" s="1">
        <v>7</v>
      </c>
      <c r="AB24" s="1">
        <v>3</v>
      </c>
      <c r="AC24" s="1">
        <v>1</v>
      </c>
      <c r="AD24" s="8">
        <f>SUMPRODUCT(M24:AC24,M$4:AC$4)+I24*I$4+D24*D$4</f>
        <v>10.75</v>
      </c>
      <c r="AE24" s="1">
        <v>4.5</v>
      </c>
    </row>
    <row r="25" spans="1:30" s="1" customFormat="1" ht="12">
      <c r="A25" s="1" t="s">
        <v>106</v>
      </c>
      <c r="G25" s="5"/>
      <c r="H25" s="5"/>
      <c r="J25" s="6"/>
      <c r="K25" s="7"/>
      <c r="L25" s="7"/>
      <c r="AD25" s="8"/>
    </row>
    <row r="26" spans="1:31" s="1" customFormat="1" ht="12">
      <c r="A26" s="1" t="s">
        <v>107</v>
      </c>
      <c r="B26" s="1" t="s">
        <v>108</v>
      </c>
      <c r="C26" s="1" t="s">
        <v>109</v>
      </c>
      <c r="D26" s="1">
        <v>0.5</v>
      </c>
      <c r="E26" s="1">
        <v>500</v>
      </c>
      <c r="F26" s="1">
        <v>600</v>
      </c>
      <c r="G26" s="5">
        <f>E26*F26*3/1024</f>
        <v>878.90625</v>
      </c>
      <c r="H26" s="5">
        <v>900</v>
      </c>
      <c r="I26" s="1">
        <f>IF(AND(H26&gt;G26*0.9,H26&lt;G26*1.1),1,0)</f>
        <v>1</v>
      </c>
      <c r="J26" s="6">
        <v>3</v>
      </c>
      <c r="K26" s="7">
        <f>G26*8/J26/1024</f>
        <v>2.288818359375</v>
      </c>
      <c r="L26" s="7">
        <v>2.4</v>
      </c>
      <c r="M26" s="1">
        <f>IF(AND(L26&gt;K26*0.9,L26&lt;K26*1.1),1,0)</f>
        <v>1</v>
      </c>
      <c r="N26" s="1">
        <v>2</v>
      </c>
      <c r="O26" s="1">
        <v>1</v>
      </c>
      <c r="P26" s="1">
        <v>1</v>
      </c>
      <c r="Q26" s="1">
        <v>0</v>
      </c>
      <c r="R26" s="1">
        <v>0</v>
      </c>
      <c r="S26" s="1">
        <v>6</v>
      </c>
      <c r="T26" s="1">
        <v>3</v>
      </c>
      <c r="U26" s="1">
        <v>3</v>
      </c>
      <c r="V26" s="1">
        <v>1</v>
      </c>
      <c r="W26" s="1">
        <v>0</v>
      </c>
      <c r="X26" s="1">
        <v>-1</v>
      </c>
      <c r="Y26" s="1">
        <v>10</v>
      </c>
      <c r="Z26" s="1">
        <v>5</v>
      </c>
      <c r="AA26" s="1">
        <v>7</v>
      </c>
      <c r="AB26" s="1">
        <v>3</v>
      </c>
      <c r="AC26" s="1">
        <v>1</v>
      </c>
      <c r="AD26" s="8">
        <f>SUMPRODUCT(M26:AC26,M$4:AC$4)+I26*I$4+D26*D$4</f>
        <v>13.35</v>
      </c>
      <c r="AE26" s="1">
        <v>6</v>
      </c>
    </row>
    <row r="27" spans="1:31" s="1" customFormat="1" ht="12">
      <c r="A27" s="1" t="s">
        <v>110</v>
      </c>
      <c r="B27" s="1" t="s">
        <v>111</v>
      </c>
      <c r="C27" s="1" t="s">
        <v>112</v>
      </c>
      <c r="D27" s="1"/>
      <c r="E27" s="1">
        <v>400</v>
      </c>
      <c r="F27" s="1">
        <v>500</v>
      </c>
      <c r="G27" s="5">
        <f>E27*F27*3/1024</f>
        <v>585.9375</v>
      </c>
      <c r="H27" s="5">
        <v>600</v>
      </c>
      <c r="I27" s="1">
        <f>IF(AND(H27&gt;G27*0.9,H27&lt;G27*1.1),1,0)</f>
        <v>1</v>
      </c>
      <c r="J27" s="6">
        <v>3</v>
      </c>
      <c r="K27" s="7">
        <f>G27*8/J27/1024</f>
        <v>1.52587890625</v>
      </c>
      <c r="L27" s="7">
        <v>0</v>
      </c>
      <c r="M27" s="1">
        <f>IF(AND(L27&gt;K27*0.9,L27&lt;K27*1.1),1,0)</f>
        <v>0</v>
      </c>
      <c r="N27" s="1">
        <v>2</v>
      </c>
      <c r="O27" s="1">
        <v>1</v>
      </c>
      <c r="P27" s="1">
        <v>1</v>
      </c>
      <c r="Q27" s="1">
        <v>0</v>
      </c>
      <c r="R27" s="1">
        <v>0</v>
      </c>
      <c r="S27" s="1">
        <v>0</v>
      </c>
      <c r="T27" s="1">
        <v>3</v>
      </c>
      <c r="U27" s="1">
        <v>6</v>
      </c>
      <c r="V27" s="1">
        <v>1</v>
      </c>
      <c r="W27" s="1">
        <v>1</v>
      </c>
      <c r="X27" s="1">
        <v>-1</v>
      </c>
      <c r="Y27" s="1">
        <v>10</v>
      </c>
      <c r="Z27" s="1">
        <v>5</v>
      </c>
      <c r="AA27" s="1">
        <v>7</v>
      </c>
      <c r="AB27" s="1">
        <v>3</v>
      </c>
      <c r="AC27" s="1">
        <v>1</v>
      </c>
      <c r="AD27" s="8">
        <f>SUMPRODUCT(M27:AC27,M$4:AC$4)+I27*I$4+D27*D$4</f>
        <v>13</v>
      </c>
      <c r="AE27" s="1">
        <v>20</v>
      </c>
    </row>
    <row r="28" spans="1:31" s="1" customFormat="1" ht="12">
      <c r="A28" s="1" t="s">
        <v>113</v>
      </c>
      <c r="B28" s="1" t="s">
        <v>114</v>
      </c>
      <c r="C28" s="1" t="s">
        <v>115</v>
      </c>
      <c r="D28" s="1"/>
      <c r="E28" s="1">
        <v>430</v>
      </c>
      <c r="F28" s="1">
        <v>530</v>
      </c>
      <c r="G28" s="5">
        <f>E28*F28*3/1024</f>
        <v>667.67578125</v>
      </c>
      <c r="H28" s="5">
        <v>683.7</v>
      </c>
      <c r="I28" s="1">
        <f>IF(AND(H28&gt;G28*0.9,H28&lt;G28*1.1),1,0)</f>
        <v>1</v>
      </c>
      <c r="J28" s="6">
        <v>2</v>
      </c>
      <c r="K28" s="7">
        <f>G28*8/J28/1024</f>
        <v>2.6081085205078125</v>
      </c>
      <c r="L28" s="7">
        <v>5.6975</v>
      </c>
      <c r="M28" s="1">
        <f>IF(AND(L28&gt;K28*0.9,L28&lt;K28*1.1),1,0)</f>
        <v>0</v>
      </c>
      <c r="N28" s="1">
        <v>2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-1</v>
      </c>
      <c r="Y28" s="1">
        <v>10</v>
      </c>
      <c r="Z28" s="1">
        <v>1</v>
      </c>
      <c r="AA28" s="1">
        <v>7</v>
      </c>
      <c r="AB28" s="1">
        <v>3</v>
      </c>
      <c r="AC28" s="1">
        <v>1</v>
      </c>
      <c r="AD28" s="8">
        <f>SUMPRODUCT(M28:AC28,M$4:AC$4)+I28*I$4+D28*D$4</f>
        <v>7.2</v>
      </c>
      <c r="AE28" s="1">
        <v>19</v>
      </c>
    </row>
    <row r="29" spans="1:31" s="1" customFormat="1" ht="12">
      <c r="A29" s="1" t="s">
        <v>116</v>
      </c>
      <c r="B29" s="1" t="s">
        <v>117</v>
      </c>
      <c r="C29" s="1" t="s">
        <v>118</v>
      </c>
      <c r="D29" s="1"/>
      <c r="E29" s="1">
        <v>500</v>
      </c>
      <c r="F29" s="1">
        <v>300</v>
      </c>
      <c r="G29" s="5">
        <f>E29*F29*3/1024</f>
        <v>439.453125</v>
      </c>
      <c r="H29" s="5">
        <v>439</v>
      </c>
      <c r="I29" s="1">
        <f>IF(AND(H29&gt;G29*0.9,H29&lt;G29*1.1),1,0)</f>
        <v>1</v>
      </c>
      <c r="J29" s="6">
        <v>7</v>
      </c>
      <c r="K29" s="7">
        <f>G29*8/J29/1024</f>
        <v>0.49046107700892855</v>
      </c>
      <c r="L29" s="7">
        <v>0.49</v>
      </c>
      <c r="M29" s="1">
        <f>IF(AND(L29&gt;K29*0.9,L29&lt;K29*1.1),1,0)</f>
        <v>1</v>
      </c>
      <c r="N29" s="1">
        <v>1</v>
      </c>
      <c r="O29" s="1">
        <v>1</v>
      </c>
      <c r="P29" s="1">
        <v>1</v>
      </c>
      <c r="Q29" s="1">
        <v>0</v>
      </c>
      <c r="R29" s="1">
        <v>1</v>
      </c>
      <c r="S29" s="1">
        <v>0</v>
      </c>
      <c r="T29" s="1">
        <v>3</v>
      </c>
      <c r="U29" s="1">
        <v>6</v>
      </c>
      <c r="V29" s="1">
        <v>1</v>
      </c>
      <c r="W29" s="1">
        <v>0</v>
      </c>
      <c r="X29" s="1">
        <v>-1</v>
      </c>
      <c r="Y29" s="1">
        <v>9</v>
      </c>
      <c r="Z29" s="1">
        <v>1</v>
      </c>
      <c r="AA29" s="1">
        <v>6</v>
      </c>
      <c r="AB29" s="1">
        <v>3</v>
      </c>
      <c r="AC29" s="1">
        <v>0</v>
      </c>
      <c r="AD29" s="8">
        <f>SUMPRODUCT(M29:AC29,M$4:AC$4)+I29*I$4+D29*D$4</f>
        <v>12.707142857142857</v>
      </c>
      <c r="AE29" s="1">
        <v>19</v>
      </c>
    </row>
    <row r="30" spans="1:31" s="1" customFormat="1" ht="12">
      <c r="A30" s="1" t="s">
        <v>119</v>
      </c>
      <c r="B30" s="1" t="s">
        <v>120</v>
      </c>
      <c r="C30" s="1" t="s">
        <v>121</v>
      </c>
      <c r="D30" s="1"/>
      <c r="E30" s="1">
        <v>300</v>
      </c>
      <c r="F30" s="1">
        <v>400</v>
      </c>
      <c r="G30" s="5">
        <f>E30*F30*3/1024</f>
        <v>351.5625</v>
      </c>
      <c r="H30" s="5">
        <v>360</v>
      </c>
      <c r="I30" s="1">
        <f>IF(AND(H30&gt;G30*0.9,H30&lt;G30*1.1),1,0)</f>
        <v>1</v>
      </c>
      <c r="J30" s="6">
        <v>7</v>
      </c>
      <c r="K30" s="7">
        <f>G30*8/J30/1024</f>
        <v>0.39236886160714285</v>
      </c>
      <c r="L30" s="7">
        <v>0.41</v>
      </c>
      <c r="M30" s="1">
        <f>IF(AND(L30&gt;K30*0.9,L30&lt;K30*1.1),1,0)</f>
        <v>1</v>
      </c>
      <c r="N30" s="1">
        <v>2</v>
      </c>
      <c r="O30" s="1">
        <v>1</v>
      </c>
      <c r="P30" s="1">
        <v>1</v>
      </c>
      <c r="Q30" s="1">
        <v>0</v>
      </c>
      <c r="R30" s="1">
        <v>0</v>
      </c>
      <c r="S30" s="1">
        <v>6</v>
      </c>
      <c r="T30" s="1">
        <v>3</v>
      </c>
      <c r="U30" s="1">
        <v>6</v>
      </c>
      <c r="V30" s="1">
        <v>1</v>
      </c>
      <c r="W30" s="1">
        <v>0</v>
      </c>
      <c r="X30" s="1">
        <v>0</v>
      </c>
      <c r="Y30" s="1">
        <v>10</v>
      </c>
      <c r="Z30" s="1">
        <v>4</v>
      </c>
      <c r="AA30" s="1">
        <v>6</v>
      </c>
      <c r="AB30" s="1">
        <v>3</v>
      </c>
      <c r="AC30" s="1">
        <v>0</v>
      </c>
      <c r="AD30" s="8">
        <f>SUMPRODUCT(M30:AC30,M$4:AC$4)+I30*I$4+D30*D$4</f>
        <v>14.757142857142858</v>
      </c>
      <c r="AE30" s="1">
        <v>16</v>
      </c>
    </row>
    <row r="31" spans="1:30" s="1" customFormat="1" ht="12">
      <c r="A31" s="1" t="s">
        <v>122</v>
      </c>
      <c r="B31" s="1" t="s">
        <v>123</v>
      </c>
      <c r="C31" s="1" t="s">
        <v>124</v>
      </c>
      <c r="D31" s="1"/>
      <c r="E31" s="1">
        <v>700</v>
      </c>
      <c r="F31" s="1">
        <v>600</v>
      </c>
      <c r="G31" s="5">
        <f>E31*F31*3/1024</f>
        <v>1230.46875</v>
      </c>
      <c r="H31" s="5">
        <v>0</v>
      </c>
      <c r="I31" s="1">
        <f>IF(AND(H31&gt;G31*0.9,H31&lt;G31*1.1),1,0)</f>
        <v>0</v>
      </c>
      <c r="J31" s="6">
        <v>5</v>
      </c>
      <c r="K31" s="7">
        <f>G31*8/J31/1024</f>
        <v>1.922607421875</v>
      </c>
      <c r="L31" s="7">
        <v>0</v>
      </c>
      <c r="M31" s="1">
        <f>IF(AND(L31&gt;K31*0.9,L31&lt;K31*1.1),1,0)</f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8</v>
      </c>
      <c r="T31" s="1">
        <v>0</v>
      </c>
      <c r="U31" s="1">
        <v>0</v>
      </c>
      <c r="V31" s="1">
        <v>1</v>
      </c>
      <c r="W31" s="1">
        <v>0</v>
      </c>
      <c r="X31" s="1">
        <v>-1</v>
      </c>
      <c r="Y31" s="1">
        <v>4</v>
      </c>
      <c r="Z31" s="1">
        <v>2</v>
      </c>
      <c r="AA31" s="1">
        <v>6</v>
      </c>
      <c r="AB31" s="1">
        <v>2</v>
      </c>
      <c r="AC31" s="1">
        <v>0</v>
      </c>
      <c r="AD31" s="8">
        <f>SUMPRODUCT(M31:AC31,M$4:AC$4)+I31*I$4+D31*D$4</f>
        <v>3.873809523809524</v>
      </c>
    </row>
    <row r="32" spans="1:31" s="1" customFormat="1" ht="12">
      <c r="A32" s="1" t="s">
        <v>125</v>
      </c>
      <c r="B32" s="1" t="s">
        <v>126</v>
      </c>
      <c r="C32" s="1" t="s">
        <v>127</v>
      </c>
      <c r="D32" s="1"/>
      <c r="E32" s="1">
        <v>400</v>
      </c>
      <c r="F32" s="1">
        <v>900</v>
      </c>
      <c r="G32" s="5">
        <f>E32*F32*3/1024</f>
        <v>1054.6875</v>
      </c>
      <c r="H32" s="5">
        <v>1080</v>
      </c>
      <c r="I32" s="1">
        <f>IF(AND(H32&gt;G32*0.9,H32&lt;G32*1.1),1,0)</f>
        <v>1</v>
      </c>
      <c r="J32" s="6">
        <v>3</v>
      </c>
      <c r="K32" s="7">
        <f>G32*8/J32/1024</f>
        <v>2.74658203125</v>
      </c>
      <c r="L32" s="7">
        <v>2.88</v>
      </c>
      <c r="M32" s="1">
        <f>IF(AND(L32&gt;K32*0.9,L32&lt;K32*1.1),1,0)</f>
        <v>1</v>
      </c>
      <c r="N32" s="1">
        <v>1</v>
      </c>
      <c r="O32" s="1">
        <v>0</v>
      </c>
      <c r="P32" s="1">
        <v>1</v>
      </c>
      <c r="Q32" s="1">
        <v>0</v>
      </c>
      <c r="R32" s="1">
        <v>0</v>
      </c>
      <c r="S32" s="1">
        <v>7</v>
      </c>
      <c r="T32" s="1">
        <v>3</v>
      </c>
      <c r="U32" s="1">
        <v>6</v>
      </c>
      <c r="V32" s="1">
        <v>1</v>
      </c>
      <c r="W32" s="1">
        <v>0</v>
      </c>
      <c r="X32" s="1">
        <v>0</v>
      </c>
      <c r="Y32" s="1">
        <v>8</v>
      </c>
      <c r="Z32" s="1">
        <v>3</v>
      </c>
      <c r="AA32" s="1">
        <v>6</v>
      </c>
      <c r="AB32" s="1">
        <v>3</v>
      </c>
      <c r="AC32" s="1">
        <v>0</v>
      </c>
      <c r="AD32" s="8">
        <f>SUMPRODUCT(M32:AC32,M$4:AC$4)+I32*I$4+D32*D$4</f>
        <v>12.707142857142857</v>
      </c>
      <c r="AE32" s="1">
        <v>11</v>
      </c>
    </row>
    <row r="33" spans="1:30" s="1" customFormat="1" ht="12">
      <c r="A33" s="1" t="s">
        <v>128</v>
      </c>
      <c r="B33" s="1" t="s">
        <v>129</v>
      </c>
      <c r="C33" s="1" t="s">
        <v>130</v>
      </c>
      <c r="D33" s="1"/>
      <c r="E33" s="1">
        <v>350</v>
      </c>
      <c r="F33" s="1">
        <v>200</v>
      </c>
      <c r="G33" s="5">
        <f>E33*F33*3/1024</f>
        <v>205.078125</v>
      </c>
      <c r="H33" s="5">
        <v>21</v>
      </c>
      <c r="I33" s="1">
        <f>IF(AND(H33&gt;G33*0.9,H33&lt;G33*1.1),1,0)</f>
        <v>0</v>
      </c>
      <c r="J33" s="6">
        <v>3</v>
      </c>
      <c r="K33" s="7">
        <f>G33*8/J33/1024</f>
        <v>0.5340576171875</v>
      </c>
      <c r="L33" s="7">
        <v>7</v>
      </c>
      <c r="M33" s="1">
        <f>IF(AND(L33&gt;K33*0.9,L33&lt;K33*1.1),1,0)</f>
        <v>0</v>
      </c>
      <c r="N33" s="1">
        <v>2</v>
      </c>
      <c r="O33" s="1">
        <v>2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1">
        <v>10</v>
      </c>
      <c r="Z33" s="1">
        <v>1</v>
      </c>
      <c r="AA33" s="1">
        <v>7</v>
      </c>
      <c r="AB33" s="1">
        <v>3</v>
      </c>
      <c r="AC33" s="1">
        <v>1</v>
      </c>
      <c r="AD33" s="8">
        <f>SUMPRODUCT(M33:AC33,M$4:AC$4)+I33*I$4+D33*D$4</f>
        <v>9.7</v>
      </c>
    </row>
    <row r="34" spans="1:31" s="1" customFormat="1" ht="12">
      <c r="A34" s="1" t="s">
        <v>131</v>
      </c>
      <c r="B34" s="1" t="s">
        <v>132</v>
      </c>
      <c r="C34" s="1" t="s">
        <v>133</v>
      </c>
      <c r="D34" s="1"/>
      <c r="E34" s="1">
        <v>300</v>
      </c>
      <c r="F34" s="1">
        <v>500</v>
      </c>
      <c r="G34" s="5">
        <f>E34*F34*3/1024</f>
        <v>439.453125</v>
      </c>
      <c r="H34" s="9">
        <v>3600000</v>
      </c>
      <c r="I34" s="1">
        <f>IF(AND(H34&gt;G34*0.9,H34&lt;G34*1.1),1,0)</f>
        <v>0</v>
      </c>
      <c r="J34" s="6">
        <v>7</v>
      </c>
      <c r="K34" s="7">
        <f>G34*8/J34/1024</f>
        <v>0.49046107700892855</v>
      </c>
      <c r="L34" s="7">
        <v>0</v>
      </c>
      <c r="M34" s="1">
        <f>IF(AND(L34&gt;K34*0.9,L34&lt;K34*1.1),1,0)</f>
        <v>0</v>
      </c>
      <c r="N34" s="1">
        <v>2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-1</v>
      </c>
      <c r="Y34" s="1">
        <v>10</v>
      </c>
      <c r="Z34" s="1">
        <v>3</v>
      </c>
      <c r="AA34" s="1">
        <v>7</v>
      </c>
      <c r="AB34" s="1">
        <v>2</v>
      </c>
      <c r="AC34" s="1">
        <v>1</v>
      </c>
      <c r="AD34" s="8">
        <f>SUMPRODUCT(M34:AC34,M$4:AC$4)+I34*I$4+D34*D$4</f>
        <v>6.766666666666667</v>
      </c>
      <c r="AE34" s="1">
        <v>7.5</v>
      </c>
    </row>
    <row r="35" spans="1:31" s="1" customFormat="1" ht="12">
      <c r="A35" s="1" t="s">
        <v>134</v>
      </c>
      <c r="B35" s="1" t="s">
        <v>135</v>
      </c>
      <c r="C35" s="1" t="s">
        <v>136</v>
      </c>
      <c r="D35" s="1"/>
      <c r="E35" s="1">
        <v>800</v>
      </c>
      <c r="F35" s="1">
        <v>750</v>
      </c>
      <c r="G35" s="5">
        <f>E35*F35*3/1024</f>
        <v>1757.8125</v>
      </c>
      <c r="H35" s="5">
        <v>1800</v>
      </c>
      <c r="I35" s="1">
        <f>IF(AND(H35&gt;G35*0.9,H35&lt;G35*1.1),1,0)</f>
        <v>1</v>
      </c>
      <c r="J35" s="6">
        <v>3</v>
      </c>
      <c r="K35" s="7">
        <f>G35*8/J35/1024</f>
        <v>4.57763671875</v>
      </c>
      <c r="L35" s="7">
        <v>4.8</v>
      </c>
      <c r="M35" s="1">
        <f>IF(AND(L35&gt;K35*0.9,L35&lt;K35*1.1),1,0)</f>
        <v>1</v>
      </c>
      <c r="N35" s="1">
        <v>1</v>
      </c>
      <c r="O35" s="1">
        <v>1</v>
      </c>
      <c r="P35" s="1">
        <v>1</v>
      </c>
      <c r="Q35" s="1">
        <v>0</v>
      </c>
      <c r="R35" s="1">
        <v>0</v>
      </c>
      <c r="S35" s="1">
        <v>6</v>
      </c>
      <c r="T35" s="1">
        <v>3</v>
      </c>
      <c r="U35" s="1">
        <v>6</v>
      </c>
      <c r="V35" s="1">
        <v>1</v>
      </c>
      <c r="W35" s="1">
        <v>0</v>
      </c>
      <c r="X35" s="1">
        <v>-1</v>
      </c>
      <c r="Y35" s="1">
        <v>10</v>
      </c>
      <c r="Z35" s="1">
        <v>5</v>
      </c>
      <c r="AA35" s="1">
        <v>6</v>
      </c>
      <c r="AB35" s="1">
        <v>3</v>
      </c>
      <c r="AC35" s="1">
        <v>1</v>
      </c>
      <c r="AD35" s="8">
        <f>SUMPRODUCT(M35:AC35,M$4:AC$4)+I35*I$4+D35*D$4</f>
        <v>13.707142857142857</v>
      </c>
      <c r="AE35" s="1">
        <v>20</v>
      </c>
    </row>
    <row r="36" spans="1:31" s="1" customFormat="1" ht="12">
      <c r="A36" s="1" t="s">
        <v>137</v>
      </c>
      <c r="B36" s="1" t="s">
        <v>138</v>
      </c>
      <c r="G36" s="5"/>
      <c r="H36" s="5"/>
      <c r="J36" s="6"/>
      <c r="K36" s="7"/>
      <c r="L36" s="7"/>
      <c r="AD36" s="8"/>
      <c r="AE36" s="1">
        <v>18</v>
      </c>
    </row>
    <row r="37" spans="1:31" s="1" customFormat="1" ht="12">
      <c r="A37" s="1" t="s">
        <v>139</v>
      </c>
      <c r="B37" s="1" t="s">
        <v>140</v>
      </c>
      <c r="C37" s="1" t="s">
        <v>141</v>
      </c>
      <c r="D37" s="1"/>
      <c r="E37" s="1">
        <v>50</v>
      </c>
      <c r="F37" s="1">
        <v>60</v>
      </c>
      <c r="G37" s="5">
        <f>E37*F37*3/1024</f>
        <v>8.7890625</v>
      </c>
      <c r="H37" s="5">
        <v>9</v>
      </c>
      <c r="I37" s="1">
        <f>IF(AND(H37&gt;G37*0.9,H37&lt;G37*1.1),1,0)</f>
        <v>1</v>
      </c>
      <c r="J37" s="6">
        <v>7</v>
      </c>
      <c r="K37" s="7">
        <f>G37*8/J37/1024</f>
        <v>0.009809221540178572</v>
      </c>
      <c r="L37" s="7">
        <v>0.01</v>
      </c>
      <c r="M37" s="1">
        <f>IF(AND(L37&gt;K37*0.9,L37&lt;K37*1.1),1,0)</f>
        <v>1</v>
      </c>
      <c r="N37" s="1">
        <v>2</v>
      </c>
      <c r="O37" s="1">
        <v>1</v>
      </c>
      <c r="P37" s="1">
        <v>1</v>
      </c>
      <c r="Q37" s="1">
        <v>0</v>
      </c>
      <c r="R37" s="1">
        <v>0</v>
      </c>
      <c r="S37" s="1">
        <v>8</v>
      </c>
      <c r="T37" s="1">
        <v>3</v>
      </c>
      <c r="U37" s="1">
        <v>6</v>
      </c>
      <c r="V37" s="1">
        <v>1</v>
      </c>
      <c r="W37" s="1">
        <v>0</v>
      </c>
      <c r="X37" s="1">
        <v>0</v>
      </c>
      <c r="Y37" s="1">
        <v>10</v>
      </c>
      <c r="Z37" s="1">
        <v>4</v>
      </c>
      <c r="AA37" s="1">
        <v>7</v>
      </c>
      <c r="AB37" s="1">
        <v>3</v>
      </c>
      <c r="AC37" s="1">
        <v>1</v>
      </c>
      <c r="AD37" s="8">
        <f>SUMPRODUCT(M37:AC37,M$4:AC$4)+I37*I$4+D37*D$4</f>
        <v>15.6</v>
      </c>
      <c r="AE37" s="1">
        <v>18</v>
      </c>
    </row>
    <row r="38" spans="1:31" s="1" customFormat="1" ht="12">
      <c r="A38" s="1" t="s">
        <v>142</v>
      </c>
      <c r="B38" s="1" t="s">
        <v>143</v>
      </c>
      <c r="C38" s="1" t="s">
        <v>144</v>
      </c>
      <c r="D38" s="1"/>
      <c r="E38" s="1">
        <v>400</v>
      </c>
      <c r="F38" s="1">
        <v>350</v>
      </c>
      <c r="G38" s="5">
        <f>E38*F38*3/1024</f>
        <v>410.15625</v>
      </c>
      <c r="H38" s="5">
        <v>5.69</v>
      </c>
      <c r="I38" s="1">
        <f>IF(AND(H38&gt;G38*0.9,H38&lt;G38*1.1),1,0)</f>
        <v>0</v>
      </c>
      <c r="J38" s="6">
        <v>5</v>
      </c>
      <c r="K38" s="7">
        <f>G38*8/J38/1024</f>
        <v>0.640869140625</v>
      </c>
      <c r="L38" s="7">
        <v>0.001</v>
      </c>
      <c r="M38" s="1">
        <f>IF(AND(L38&gt;K38*0.9,L38&lt;K38*1.1),1,0)</f>
        <v>0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8</v>
      </c>
      <c r="T38" s="1">
        <v>3</v>
      </c>
      <c r="U38" s="1">
        <v>6</v>
      </c>
      <c r="V38" s="1">
        <v>1</v>
      </c>
      <c r="W38" s="1">
        <v>0</v>
      </c>
      <c r="X38" s="1">
        <v>-1</v>
      </c>
      <c r="Y38" s="1">
        <v>10</v>
      </c>
      <c r="Z38" s="1">
        <v>5</v>
      </c>
      <c r="AA38" s="1">
        <v>7</v>
      </c>
      <c r="AB38" s="1">
        <v>2</v>
      </c>
      <c r="AC38" s="1">
        <v>1</v>
      </c>
      <c r="AD38" s="8">
        <f>SUMPRODUCT(M38:AC38,M$4:AC$4)+I38*I$4+D38*D$4</f>
        <v>7.216666666666667</v>
      </c>
      <c r="AE38" s="1">
        <v>6</v>
      </c>
    </row>
    <row r="39" spans="1:31" s="1" customFormat="1" ht="12">
      <c r="A39" s="1" t="s">
        <v>145</v>
      </c>
      <c r="B39" s="1" t="s">
        <v>146</v>
      </c>
      <c r="C39" s="1" t="s">
        <v>147</v>
      </c>
      <c r="D39" s="1"/>
      <c r="E39" s="1">
        <v>350</v>
      </c>
      <c r="F39" s="1">
        <v>70</v>
      </c>
      <c r="G39" s="5">
        <f>E39*F39*3/1024</f>
        <v>71.77734375</v>
      </c>
      <c r="H39" s="5">
        <v>73.5</v>
      </c>
      <c r="I39" s="1">
        <f>IF(AND(H39&gt;G39*0.9,H39&lt;G39*1.1),1,0)</f>
        <v>1</v>
      </c>
      <c r="J39" s="6">
        <v>2</v>
      </c>
      <c r="K39" s="7">
        <f>G39*8/J39/1024</f>
        <v>0.2803802490234375</v>
      </c>
      <c r="L39" s="7">
        <v>0.294</v>
      </c>
      <c r="M39" s="1">
        <f>IF(AND(L39&gt;K39*0.9,L39&lt;K39*1.1),1,0)</f>
        <v>1</v>
      </c>
      <c r="N39" s="1">
        <v>2</v>
      </c>
      <c r="O39" s="1">
        <v>1</v>
      </c>
      <c r="P39" s="1">
        <v>1</v>
      </c>
      <c r="Q39" s="1">
        <v>0</v>
      </c>
      <c r="R39" s="1">
        <v>0</v>
      </c>
      <c r="S39" s="1">
        <v>8</v>
      </c>
      <c r="T39" s="1">
        <v>3</v>
      </c>
      <c r="U39" s="1">
        <v>6</v>
      </c>
      <c r="V39" s="1">
        <v>1</v>
      </c>
      <c r="W39" s="1">
        <v>0</v>
      </c>
      <c r="X39" s="1">
        <v>0</v>
      </c>
      <c r="Y39" s="1">
        <v>10</v>
      </c>
      <c r="Z39" s="1">
        <v>3</v>
      </c>
      <c r="AA39" s="1">
        <v>6</v>
      </c>
      <c r="AB39" s="1">
        <v>3</v>
      </c>
      <c r="AC39" s="1">
        <v>1</v>
      </c>
      <c r="AD39" s="8">
        <f>SUMPRODUCT(M39:AC39,M$4:AC$4)+I39*I$4+D39*D$4</f>
        <v>15.257142857142858</v>
      </c>
      <c r="AE39" s="1">
        <v>2</v>
      </c>
    </row>
    <row r="40" spans="1:31" s="1" customFormat="1" ht="12">
      <c r="A40" s="1" t="s">
        <v>148</v>
      </c>
      <c r="B40" s="1" t="s">
        <v>149</v>
      </c>
      <c r="C40" s="1" t="s">
        <v>150</v>
      </c>
      <c r="D40" s="1"/>
      <c r="E40" s="1">
        <v>700</v>
      </c>
      <c r="F40" s="1">
        <v>300</v>
      </c>
      <c r="G40" s="5">
        <f>E40*F40*3/1024</f>
        <v>615.234375</v>
      </c>
      <c r="H40" s="5">
        <v>504</v>
      </c>
      <c r="I40" s="1">
        <f>IF(AND(H40&gt;G40*0.9,H40&lt;G40*1.1),1,0)</f>
        <v>0</v>
      </c>
      <c r="J40" s="6">
        <v>2</v>
      </c>
      <c r="K40" s="7">
        <f>G40*8/J40/1024</f>
        <v>2.40325927734375</v>
      </c>
      <c r="L40" s="7">
        <v>12</v>
      </c>
      <c r="M40" s="1">
        <f>IF(AND(L40&gt;K40*0.9,L40&lt;K40*1.1),1,0)</f>
        <v>0</v>
      </c>
      <c r="N40" s="1">
        <v>2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3</v>
      </c>
      <c r="U40" s="1">
        <v>6</v>
      </c>
      <c r="V40" s="1">
        <v>1</v>
      </c>
      <c r="W40" s="1">
        <v>0</v>
      </c>
      <c r="X40" s="1">
        <v>0</v>
      </c>
      <c r="Y40" s="1">
        <v>10</v>
      </c>
      <c r="Z40" s="1">
        <v>5</v>
      </c>
      <c r="AA40" s="1">
        <v>7</v>
      </c>
      <c r="AB40" s="1">
        <v>3</v>
      </c>
      <c r="AC40" s="1">
        <v>1</v>
      </c>
      <c r="AD40" s="8">
        <f>SUMPRODUCT(M40:AC40,M$4:AC$4)+I40*I$4+D40*D$4</f>
        <v>10</v>
      </c>
      <c r="AE40" s="1">
        <v>16</v>
      </c>
    </row>
    <row r="41" spans="1:30" s="1" customFormat="1" ht="12">
      <c r="A41" s="1" t="s">
        <v>151</v>
      </c>
      <c r="B41" s="1" t="s">
        <v>152</v>
      </c>
      <c r="C41" s="1" t="s">
        <v>153</v>
      </c>
      <c r="D41" s="1"/>
      <c r="E41" s="1">
        <v>75</v>
      </c>
      <c r="F41" s="1">
        <v>33</v>
      </c>
      <c r="G41" s="5">
        <f>E41*F41*3/1024</f>
        <v>7.2509765625</v>
      </c>
      <c r="H41" s="5">
        <v>7.425</v>
      </c>
      <c r="I41" s="1">
        <f>IF(AND(H41&gt;G41*0.9,H41&lt;G41*1.1),1,0)</f>
        <v>1</v>
      </c>
      <c r="J41" s="6">
        <v>4</v>
      </c>
      <c r="K41" s="7">
        <f>G41*8/J41/1024</f>
        <v>0.014162063598632812</v>
      </c>
      <c r="L41" s="7">
        <v>0.01485</v>
      </c>
      <c r="M41" s="1">
        <f>IF(AND(L41&gt;K41*0.9,L41&lt;K41*1.1),1,0)</f>
        <v>1</v>
      </c>
      <c r="N41" s="1">
        <v>2</v>
      </c>
      <c r="O41" s="1">
        <v>1</v>
      </c>
      <c r="P41" s="1">
        <v>1</v>
      </c>
      <c r="Q41" s="1">
        <v>0</v>
      </c>
      <c r="R41" s="1">
        <v>0</v>
      </c>
      <c r="S41" s="1">
        <v>6</v>
      </c>
      <c r="T41" s="1">
        <v>3</v>
      </c>
      <c r="U41" s="1">
        <v>6</v>
      </c>
      <c r="V41" s="1">
        <v>1</v>
      </c>
      <c r="W41" s="1">
        <v>0</v>
      </c>
      <c r="X41" s="1">
        <v>-1</v>
      </c>
      <c r="Y41" s="1">
        <v>10</v>
      </c>
      <c r="Z41" s="1">
        <v>5</v>
      </c>
      <c r="AA41" s="1">
        <v>6</v>
      </c>
      <c r="AB41" s="1">
        <v>3</v>
      </c>
      <c r="AC41" s="1">
        <v>1</v>
      </c>
      <c r="AD41" s="8">
        <f>SUMPRODUCT(M41:AC41,M$4:AC$4)+I41*I$4+D41*D$4</f>
        <v>14.457142857142857</v>
      </c>
    </row>
    <row r="42" spans="1:31" s="1" customFormat="1" ht="12">
      <c r="A42" s="1" t="s">
        <v>154</v>
      </c>
      <c r="B42" s="1" t="s">
        <v>155</v>
      </c>
      <c r="C42" s="1" t="s">
        <v>156</v>
      </c>
      <c r="D42" s="1"/>
      <c r="E42" s="1">
        <v>300</v>
      </c>
      <c r="F42" s="1">
        <v>500</v>
      </c>
      <c r="G42" s="5">
        <f>E42*F42*3/1024</f>
        <v>439.453125</v>
      </c>
      <c r="H42" s="5">
        <v>450</v>
      </c>
      <c r="I42" s="1">
        <f>IF(AND(H42&gt;G42*0.9,H42&lt;G42*1.1),1,0)</f>
        <v>1</v>
      </c>
      <c r="J42" s="6">
        <v>3</v>
      </c>
      <c r="K42" s="7">
        <f>G42*8/J42/1024</f>
        <v>1.1444091796875</v>
      </c>
      <c r="L42" s="7">
        <v>0</v>
      </c>
      <c r="M42" s="1">
        <f>IF(AND(L42&gt;K42*0.9,L42&lt;K42*1.1),1,0)</f>
        <v>0</v>
      </c>
      <c r="N42" s="1">
        <v>2</v>
      </c>
      <c r="O42" s="1">
        <v>2</v>
      </c>
      <c r="P42" s="1">
        <v>1</v>
      </c>
      <c r="Q42" s="1">
        <v>0</v>
      </c>
      <c r="R42" s="1">
        <v>1</v>
      </c>
      <c r="S42" s="1">
        <v>6</v>
      </c>
      <c r="T42" s="1">
        <v>3</v>
      </c>
      <c r="U42" s="1">
        <v>5</v>
      </c>
      <c r="V42" s="1">
        <v>1</v>
      </c>
      <c r="W42" s="1">
        <v>0</v>
      </c>
      <c r="X42" s="1">
        <v>-1</v>
      </c>
      <c r="Y42" s="1">
        <v>9</v>
      </c>
      <c r="Z42" s="1">
        <v>3</v>
      </c>
      <c r="AA42" s="1">
        <v>7</v>
      </c>
      <c r="AB42" s="1">
        <v>3</v>
      </c>
      <c r="AC42" s="1">
        <v>1</v>
      </c>
      <c r="AD42" s="8">
        <f>SUMPRODUCT(M42:AC42,M$4:AC$4)+I42*I$4+D42*D$4</f>
        <v>14.016666666666667</v>
      </c>
      <c r="AE42" s="1">
        <v>20</v>
      </c>
    </row>
    <row r="43" spans="1:31" s="1" customFormat="1" ht="12">
      <c r="A43" s="1" t="s">
        <v>157</v>
      </c>
      <c r="B43" s="1" t="s">
        <v>158</v>
      </c>
      <c r="C43" s="1" t="s">
        <v>159</v>
      </c>
      <c r="D43" s="1">
        <v>0.5</v>
      </c>
      <c r="E43" s="1">
        <v>70</v>
      </c>
      <c r="F43" s="1">
        <v>60</v>
      </c>
      <c r="G43" s="5">
        <f>E43*F43*3/1024</f>
        <v>12.3046875</v>
      </c>
      <c r="H43" s="5">
        <v>12.3</v>
      </c>
      <c r="I43" s="1">
        <f>IF(AND(H43&gt;G43*0.9,H43&lt;G43*1.1),1,0)</f>
        <v>1</v>
      </c>
      <c r="J43" s="6">
        <v>5</v>
      </c>
      <c r="K43" s="7">
        <f>G43*8/J43/1024</f>
        <v>0.01922607421875</v>
      </c>
      <c r="L43" s="7">
        <v>0.019</v>
      </c>
      <c r="M43" s="1">
        <f>IF(AND(L43&gt;K43*0.9,L43&lt;K43*1.1),1,0)</f>
        <v>1</v>
      </c>
      <c r="N43" s="1">
        <v>1</v>
      </c>
      <c r="O43" s="1">
        <v>1</v>
      </c>
      <c r="P43" s="1">
        <v>1</v>
      </c>
      <c r="Q43" s="1">
        <v>0</v>
      </c>
      <c r="R43" s="1">
        <v>1</v>
      </c>
      <c r="S43" s="1">
        <v>0</v>
      </c>
      <c r="T43" s="1">
        <v>3</v>
      </c>
      <c r="U43" s="1">
        <v>6</v>
      </c>
      <c r="V43" s="1">
        <v>1</v>
      </c>
      <c r="W43" s="1">
        <v>0.5</v>
      </c>
      <c r="X43" s="1">
        <v>0</v>
      </c>
      <c r="Y43" s="1">
        <v>9</v>
      </c>
      <c r="Z43" s="1">
        <v>5</v>
      </c>
      <c r="AA43" s="1">
        <v>7</v>
      </c>
      <c r="AB43" s="1">
        <v>3</v>
      </c>
      <c r="AC43" s="1">
        <v>1</v>
      </c>
      <c r="AD43" s="8">
        <f>SUMPRODUCT(M43:AC43,M$4:AC$4)+I43*I$4+D43*D$4</f>
        <v>14.65</v>
      </c>
      <c r="AE43" s="1">
        <v>20</v>
      </c>
    </row>
    <row r="44" spans="1:30" s="1" customFormat="1" ht="12">
      <c r="A44" s="1" t="s">
        <v>160</v>
      </c>
      <c r="B44" s="1" t="s">
        <v>161</v>
      </c>
      <c r="C44" s="1" t="s">
        <v>162</v>
      </c>
      <c r="D44" s="1"/>
      <c r="E44" s="1">
        <v>700</v>
      </c>
      <c r="F44" s="1">
        <v>300</v>
      </c>
      <c r="G44" s="5">
        <f>E44*F44*3/1024</f>
        <v>615.234375</v>
      </c>
      <c r="H44" s="5">
        <v>630</v>
      </c>
      <c r="I44" s="1">
        <f>IF(AND(H44&gt;G44*0.9,H44&lt;G44*1.1),1,0)</f>
        <v>1</v>
      </c>
      <c r="J44" s="6">
        <v>5</v>
      </c>
      <c r="K44" s="7">
        <f>G44*8/J44/1024</f>
        <v>0.9613037109375</v>
      </c>
      <c r="L44" s="10">
        <v>31500</v>
      </c>
      <c r="M44" s="1">
        <f>IF(AND(L44&gt;K44*0.9,L44&lt;K44*1.1),1,0)</f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8</v>
      </c>
      <c r="T44" s="1">
        <v>3</v>
      </c>
      <c r="U44" s="1">
        <v>6</v>
      </c>
      <c r="V44" s="1">
        <v>1</v>
      </c>
      <c r="W44" s="1">
        <v>0</v>
      </c>
      <c r="X44" s="1">
        <v>0</v>
      </c>
      <c r="Y44" s="1">
        <v>10</v>
      </c>
      <c r="Z44" s="1">
        <v>4</v>
      </c>
      <c r="AA44" s="1">
        <v>7</v>
      </c>
      <c r="AB44" s="1">
        <v>3</v>
      </c>
      <c r="AC44" s="1">
        <v>0</v>
      </c>
      <c r="AD44" s="8">
        <f>SUMPRODUCT(M44:AC44,M$4:AC$4)+I44*I$4+D44*D$4</f>
        <v>9.1</v>
      </c>
    </row>
    <row r="45" spans="1:30" s="1" customFormat="1" ht="12">
      <c r="A45" s="1" t="s">
        <v>163</v>
      </c>
      <c r="B45" s="1" t="s">
        <v>164</v>
      </c>
      <c r="C45" s="1" t="s">
        <v>165</v>
      </c>
      <c r="D45" s="1"/>
      <c r="E45" s="1">
        <v>700</v>
      </c>
      <c r="F45" s="1">
        <v>80</v>
      </c>
      <c r="G45" s="5">
        <f>E45*F45*3/1024</f>
        <v>164.0625</v>
      </c>
      <c r="H45" s="9">
        <v>1344000</v>
      </c>
      <c r="I45" s="1">
        <f>IF(AND(H45&gt;G45*0.9,H45&lt;G45*1.1),1,0)</f>
        <v>0</v>
      </c>
      <c r="J45" s="6">
        <v>5</v>
      </c>
      <c r="K45" s="7">
        <f>G45*8/J45/1024</f>
        <v>0.25634765625</v>
      </c>
      <c r="L45" s="7">
        <v>33.6</v>
      </c>
      <c r="M45" s="1">
        <f>IF(AND(L45&gt;K45*0.9,L45&lt;K45*1.1),1,0)</f>
        <v>0</v>
      </c>
      <c r="N45" s="1">
        <v>2</v>
      </c>
      <c r="O45" s="1">
        <v>1</v>
      </c>
      <c r="P45" s="1">
        <v>1</v>
      </c>
      <c r="Q45" s="1">
        <v>0</v>
      </c>
      <c r="R45" s="1">
        <v>0</v>
      </c>
      <c r="S45" s="1">
        <v>0</v>
      </c>
      <c r="T45" s="1">
        <v>3</v>
      </c>
      <c r="U45" s="1">
        <v>6</v>
      </c>
      <c r="V45" s="1">
        <v>1</v>
      </c>
      <c r="W45" s="1">
        <v>0</v>
      </c>
      <c r="X45" s="1">
        <v>0</v>
      </c>
      <c r="Y45" s="1">
        <v>10</v>
      </c>
      <c r="Z45" s="1">
        <v>4</v>
      </c>
      <c r="AA45" s="1">
        <v>6</v>
      </c>
      <c r="AB45" s="1">
        <v>3</v>
      </c>
      <c r="AC45" s="1">
        <v>1</v>
      </c>
      <c r="AD45" s="8">
        <f>SUMPRODUCT(M45:AC45,M$4:AC$4)+I45*I$4+D45*D$4</f>
        <v>10.657142857142857</v>
      </c>
    </row>
    <row r="46" spans="1:31" s="1" customFormat="1" ht="12">
      <c r="A46" s="1" t="s">
        <v>166</v>
      </c>
      <c r="B46" s="1" t="s">
        <v>167</v>
      </c>
      <c r="C46" s="1" t="s">
        <v>168</v>
      </c>
      <c r="D46" s="1"/>
      <c r="E46" s="1">
        <v>750</v>
      </c>
      <c r="F46" s="1">
        <v>200</v>
      </c>
      <c r="G46" s="5">
        <f>E46*F46*3/1024</f>
        <v>439.453125</v>
      </c>
      <c r="H46" s="5">
        <v>439.5</v>
      </c>
      <c r="I46" s="1">
        <f>IF(AND(H46&gt;G46*0.9,H46&lt;G46*1.1),1,0)</f>
        <v>1</v>
      </c>
      <c r="J46" s="6">
        <v>5</v>
      </c>
      <c r="K46" s="7">
        <f>G46*8/J46/1024</f>
        <v>0.6866455078125</v>
      </c>
      <c r="L46" s="7">
        <v>0.09</v>
      </c>
      <c r="M46" s="1">
        <f>IF(AND(L46&gt;K46*0.9,L46&lt;K46*1.1),1,0)</f>
        <v>0</v>
      </c>
      <c r="N46" s="1">
        <v>2</v>
      </c>
      <c r="O46" s="1">
        <v>2</v>
      </c>
      <c r="P46" s="1">
        <v>1</v>
      </c>
      <c r="Q46" s="1">
        <v>0</v>
      </c>
      <c r="R46" s="1">
        <v>0</v>
      </c>
      <c r="S46" s="1">
        <v>0</v>
      </c>
      <c r="T46" s="1">
        <v>3</v>
      </c>
      <c r="U46" s="1">
        <v>6</v>
      </c>
      <c r="V46" s="1">
        <v>1</v>
      </c>
      <c r="W46" s="1">
        <v>0.5</v>
      </c>
      <c r="X46" s="1">
        <v>0</v>
      </c>
      <c r="Y46" s="1">
        <v>10</v>
      </c>
      <c r="Z46" s="1">
        <v>4</v>
      </c>
      <c r="AA46" s="1">
        <v>7</v>
      </c>
      <c r="AB46" s="1">
        <v>3</v>
      </c>
      <c r="AC46" s="1">
        <v>1</v>
      </c>
      <c r="AD46" s="8">
        <f>SUMPRODUCT(M46:AC46,M$4:AC$4)+I46*I$4+D46*D$4</f>
        <v>14.3</v>
      </c>
      <c r="AE46" s="1">
        <v>19</v>
      </c>
    </row>
    <row r="47" spans="1:31" s="1" customFormat="1" ht="12">
      <c r="A47" s="1" t="s">
        <v>169</v>
      </c>
      <c r="B47" s="1" t="s">
        <v>170</v>
      </c>
      <c r="C47" s="1" t="s">
        <v>171</v>
      </c>
      <c r="D47" s="1"/>
      <c r="E47" s="1">
        <v>500</v>
      </c>
      <c r="F47" s="1">
        <v>350</v>
      </c>
      <c r="G47" s="5">
        <f>E47*F47*3/1024</f>
        <v>512.6953125</v>
      </c>
      <c r="H47" s="5">
        <v>525</v>
      </c>
      <c r="I47" s="1">
        <f>IF(AND(H47&gt;G47*0.9,H47&lt;G47*1.1),1,0)</f>
        <v>1</v>
      </c>
      <c r="J47" s="6">
        <v>4</v>
      </c>
      <c r="K47" s="7">
        <f>G47*8/J47/1024</f>
        <v>1.0013580322265625</v>
      </c>
      <c r="L47" s="7">
        <v>1.05</v>
      </c>
      <c r="M47" s="1">
        <f>IF(AND(L47&gt;K47*0.9,L47&lt;K47*1.1),1,0)</f>
        <v>1</v>
      </c>
      <c r="N47" s="1">
        <v>2</v>
      </c>
      <c r="O47" s="1">
        <v>0</v>
      </c>
      <c r="P47" s="1">
        <v>1</v>
      </c>
      <c r="Q47" s="1">
        <v>0</v>
      </c>
      <c r="R47" s="1">
        <v>0</v>
      </c>
      <c r="S47" s="1">
        <v>9</v>
      </c>
      <c r="T47" s="1">
        <v>3</v>
      </c>
      <c r="U47" s="1">
        <v>6</v>
      </c>
      <c r="V47" s="1">
        <v>1</v>
      </c>
      <c r="W47" s="1">
        <v>0</v>
      </c>
      <c r="X47" s="1">
        <v>0</v>
      </c>
      <c r="Y47" s="1">
        <v>10</v>
      </c>
      <c r="Z47" s="1">
        <v>4</v>
      </c>
      <c r="AA47" s="1">
        <v>6</v>
      </c>
      <c r="AB47" s="1">
        <v>3</v>
      </c>
      <c r="AC47" s="1">
        <v>0</v>
      </c>
      <c r="AD47" s="8">
        <f>SUMPRODUCT(M47:AC47,M$4:AC$4)+I47*I$4+D47*D$4</f>
        <v>14.057142857142857</v>
      </c>
      <c r="AE47" s="1">
        <v>14</v>
      </c>
    </row>
    <row r="48" spans="1:30" s="1" customFormat="1" ht="12">
      <c r="A48" s="1" t="s">
        <v>172</v>
      </c>
      <c r="B48" s="1"/>
      <c r="C48" s="1" t="s">
        <v>173</v>
      </c>
      <c r="G48" s="5"/>
      <c r="H48" s="5"/>
      <c r="J48" s="6"/>
      <c r="K48" s="7"/>
      <c r="L48" s="7"/>
      <c r="AD48" s="8"/>
    </row>
    <row r="49" spans="7:30" s="1" customFormat="1" ht="12">
      <c r="G49" s="5"/>
      <c r="H49" s="5"/>
      <c r="J49" s="6"/>
      <c r="K49" s="7"/>
      <c r="L49" s="7"/>
      <c r="AD49" s="8"/>
    </row>
    <row r="50" spans="1:31" s="1" customFormat="1" ht="12">
      <c r="A50" s="1" t="s">
        <v>174</v>
      </c>
      <c r="B50" s="1" t="s">
        <v>175</v>
      </c>
      <c r="C50" s="1" t="s">
        <v>176</v>
      </c>
      <c r="D50" s="1"/>
      <c r="E50" s="1">
        <v>700</v>
      </c>
      <c r="F50" s="1">
        <v>900</v>
      </c>
      <c r="G50" s="5">
        <f>E50*F50*3/1024</f>
        <v>1845.703125</v>
      </c>
      <c r="H50" s="5">
        <v>1.89</v>
      </c>
      <c r="I50" s="1">
        <f>IF(AND(H50&gt;G50*0.9,H50&lt;G50*1.1),1,0)</f>
        <v>0</v>
      </c>
      <c r="J50" s="6">
        <v>6</v>
      </c>
      <c r="K50" s="7">
        <f>G50*8/J50/1024</f>
        <v>2.40325927734375</v>
      </c>
      <c r="L50" s="7">
        <v>0</v>
      </c>
      <c r="M50" s="1">
        <f>IF(AND(L50&gt;K50*0.9,L50&lt;K50*1.1),1,0)</f>
        <v>0</v>
      </c>
      <c r="N50" s="1">
        <v>1</v>
      </c>
      <c r="O50" s="1">
        <v>1</v>
      </c>
      <c r="P50" s="1">
        <v>0</v>
      </c>
      <c r="Q50" s="1">
        <v>0</v>
      </c>
      <c r="R50" s="1">
        <v>0</v>
      </c>
      <c r="S50" s="1">
        <v>7</v>
      </c>
      <c r="T50" s="1">
        <v>3</v>
      </c>
      <c r="U50" s="1">
        <v>6</v>
      </c>
      <c r="V50" s="1">
        <v>0</v>
      </c>
      <c r="W50" s="1">
        <v>1</v>
      </c>
      <c r="X50" s="1">
        <v>-1</v>
      </c>
      <c r="Y50" s="1">
        <v>10</v>
      </c>
      <c r="Z50" s="1">
        <v>3</v>
      </c>
      <c r="AA50" s="1">
        <v>7</v>
      </c>
      <c r="AB50" s="1">
        <v>3</v>
      </c>
      <c r="AC50" s="1">
        <v>0</v>
      </c>
      <c r="AD50" s="8">
        <f>SUMPRODUCT(M50:AC50,M$4:AC$4)+I50*I$4+D50*D$4</f>
        <v>7.55</v>
      </c>
      <c r="AE50" s="1">
        <v>1</v>
      </c>
    </row>
    <row r="51" spans="7:30" s="1" customFormat="1" ht="12">
      <c r="G51" s="5"/>
      <c r="H51" s="5"/>
      <c r="J51" s="6"/>
      <c r="K51" s="7"/>
      <c r="L51" s="7"/>
      <c r="AD51" s="8"/>
    </row>
    <row r="52" spans="1:31" s="1" customFormat="1" ht="12">
      <c r="A52" s="1" t="s">
        <v>177</v>
      </c>
      <c r="B52" s="1" t="s">
        <v>178</v>
      </c>
      <c r="C52" s="1" t="s">
        <v>179</v>
      </c>
      <c r="D52" s="1"/>
      <c r="E52" s="1">
        <v>70</v>
      </c>
      <c r="F52" s="1">
        <v>30</v>
      </c>
      <c r="G52" s="5">
        <f>E52*F52*3/1024</f>
        <v>6.15234375</v>
      </c>
      <c r="H52" s="5">
        <v>6.15</v>
      </c>
      <c r="I52" s="1">
        <f>IF(AND(H52&gt;G52*0.9,H52&lt;G52*1.1),1,0)</f>
        <v>1</v>
      </c>
      <c r="J52" s="6">
        <v>8</v>
      </c>
      <c r="K52" s="7">
        <f>G52*8/J52/1024</f>
        <v>0.006008148193359375</v>
      </c>
      <c r="L52" s="7">
        <v>0.006</v>
      </c>
      <c r="M52" s="1">
        <f>IF(AND(L52&gt;K52*0.9,L52&lt;K52*1.1),1,0)</f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8</v>
      </c>
      <c r="T52" s="1">
        <v>3</v>
      </c>
      <c r="U52" s="1">
        <v>6</v>
      </c>
      <c r="V52" s="1">
        <v>1</v>
      </c>
      <c r="W52" s="1">
        <v>0</v>
      </c>
      <c r="X52" s="1">
        <v>0</v>
      </c>
      <c r="Y52" s="1">
        <v>3</v>
      </c>
      <c r="Z52" s="1">
        <v>1</v>
      </c>
      <c r="AA52" s="1">
        <v>6</v>
      </c>
      <c r="AB52" s="1">
        <v>2</v>
      </c>
      <c r="AC52" s="1">
        <v>1</v>
      </c>
      <c r="AD52" s="8">
        <f>SUMPRODUCT(M52:AC52,M$4:AC$4)+I52*I$4+D52*D$4</f>
        <v>9.823809523809523</v>
      </c>
      <c r="AE52" s="1">
        <v>14</v>
      </c>
    </row>
    <row r="53" spans="1:31" s="1" customFormat="1" ht="12">
      <c r="A53" s="1" t="s">
        <v>180</v>
      </c>
      <c r="B53" s="1" t="s">
        <v>181</v>
      </c>
      <c r="C53" s="1" t="s">
        <v>182</v>
      </c>
      <c r="D53" s="1"/>
      <c r="E53" s="1">
        <v>60</v>
      </c>
      <c r="F53" s="1">
        <v>300</v>
      </c>
      <c r="G53" s="5">
        <f>E53*F53*3/1024</f>
        <v>52.734375</v>
      </c>
      <c r="H53" s="5">
        <v>52.7</v>
      </c>
      <c r="I53" s="1">
        <f>IF(AND(H53&gt;G53*0.9,H53&lt;G53*1.1),1,0)</f>
        <v>1</v>
      </c>
      <c r="J53" s="6">
        <v>4</v>
      </c>
      <c r="K53" s="7">
        <f>G53*8/J53/1024</f>
        <v>0.102996826171875</v>
      </c>
      <c r="L53" s="7">
        <v>0.14</v>
      </c>
      <c r="M53" s="1">
        <f>IF(AND(L53&gt;K53*0.9,L53&lt;K53*1.1),1,0)</f>
        <v>0</v>
      </c>
      <c r="N53" s="1">
        <v>0</v>
      </c>
      <c r="O53" s="1">
        <v>0</v>
      </c>
      <c r="P53" s="1">
        <v>1</v>
      </c>
      <c r="Q53" s="1">
        <v>1</v>
      </c>
      <c r="R53" s="1">
        <v>0</v>
      </c>
      <c r="S53" s="1">
        <v>10</v>
      </c>
      <c r="T53" s="1">
        <v>3</v>
      </c>
      <c r="U53" s="1">
        <v>6</v>
      </c>
      <c r="V53" s="1">
        <v>1</v>
      </c>
      <c r="W53" s="1">
        <v>0</v>
      </c>
      <c r="X53" s="1">
        <v>0</v>
      </c>
      <c r="Y53" s="1">
        <v>10</v>
      </c>
      <c r="Z53" s="1">
        <v>0</v>
      </c>
      <c r="AA53" s="1">
        <v>7</v>
      </c>
      <c r="AB53" s="1">
        <v>3</v>
      </c>
      <c r="AC53" s="1">
        <v>1</v>
      </c>
      <c r="AD53" s="8">
        <f>SUMPRODUCT(M53:AC53,M$4:AC$4)+I53*I$4+D53*D$4</f>
        <v>11.5</v>
      </c>
      <c r="AE53" s="1">
        <v>2</v>
      </c>
    </row>
    <row r="54" spans="1:31" s="1" customFormat="1" ht="12">
      <c r="A54" s="1" t="s">
        <v>183</v>
      </c>
      <c r="B54" s="1" t="s">
        <v>184</v>
      </c>
      <c r="C54" s="1" t="s">
        <v>185</v>
      </c>
      <c r="D54" s="1"/>
      <c r="E54" s="1">
        <v>30</v>
      </c>
      <c r="F54" s="1">
        <v>700</v>
      </c>
      <c r="G54" s="5">
        <f>E54*F54*3/1024</f>
        <v>61.5234375</v>
      </c>
      <c r="H54" s="5">
        <v>61.5</v>
      </c>
      <c r="I54" s="1">
        <f>IF(AND(H54&gt;G54*0.9,H54&lt;G54*1.1),1,0)</f>
        <v>1</v>
      </c>
      <c r="J54" s="6">
        <v>5</v>
      </c>
      <c r="K54" s="7">
        <f>G54*8/J54/1024</f>
        <v>0.09613037109375</v>
      </c>
      <c r="L54" s="7">
        <v>0.098</v>
      </c>
      <c r="M54" s="1">
        <f>IF(AND(L54&gt;K54*0.9,L54&lt;K54*1.1),1,0)</f>
        <v>1</v>
      </c>
      <c r="N54" s="1">
        <v>1</v>
      </c>
      <c r="O54" s="1">
        <v>1</v>
      </c>
      <c r="P54" s="1">
        <v>1</v>
      </c>
      <c r="Q54" s="1">
        <v>0</v>
      </c>
      <c r="R54" s="1">
        <v>0</v>
      </c>
      <c r="S54" s="1">
        <v>8</v>
      </c>
      <c r="T54" s="1">
        <v>3</v>
      </c>
      <c r="U54" s="1">
        <v>6</v>
      </c>
      <c r="V54" s="1">
        <v>0</v>
      </c>
      <c r="W54" s="1">
        <v>0</v>
      </c>
      <c r="X54" s="1">
        <v>-1</v>
      </c>
      <c r="Y54" s="1">
        <v>10</v>
      </c>
      <c r="Z54" s="1">
        <v>5</v>
      </c>
      <c r="AA54" s="1">
        <v>5</v>
      </c>
      <c r="AB54" s="1">
        <v>3</v>
      </c>
      <c r="AC54" s="1">
        <v>1</v>
      </c>
      <c r="AD54" s="8">
        <f>SUMPRODUCT(M54:AC54,M$4:AC$4)+I54*I$4+D54*D$4</f>
        <v>12.764285714285714</v>
      </c>
      <c r="AE54" s="1">
        <v>14</v>
      </c>
    </row>
    <row r="55" spans="1:30" s="1" customFormat="1" ht="12">
      <c r="A55" s="1" t="s">
        <v>186</v>
      </c>
      <c r="G55" s="5"/>
      <c r="H55" s="5"/>
      <c r="J55" s="6"/>
      <c r="K55" s="7"/>
      <c r="L55" s="7"/>
      <c r="AD55" s="8"/>
    </row>
    <row r="56" spans="1:31" s="1" customFormat="1" ht="12">
      <c r="A56" s="1" t="s">
        <v>187</v>
      </c>
      <c r="B56" s="1" t="s">
        <v>188</v>
      </c>
      <c r="G56" s="5"/>
      <c r="H56" s="5"/>
      <c r="J56" s="6"/>
      <c r="K56" s="7"/>
      <c r="L56" s="7"/>
      <c r="AD56" s="8"/>
      <c r="AE56" s="1">
        <v>20</v>
      </c>
    </row>
    <row r="57" spans="1:31" s="1" customFormat="1" ht="12">
      <c r="A57" s="1" t="s">
        <v>189</v>
      </c>
      <c r="B57" s="1" t="s">
        <v>190</v>
      </c>
      <c r="C57" s="1" t="s">
        <v>191</v>
      </c>
      <c r="D57" s="1"/>
      <c r="E57" s="1">
        <v>300</v>
      </c>
      <c r="F57" s="1">
        <v>400</v>
      </c>
      <c r="G57" s="5">
        <f>E57*F57*3/1024</f>
        <v>351.5625</v>
      </c>
      <c r="H57" s="5">
        <v>360</v>
      </c>
      <c r="I57" s="1">
        <f>IF(AND(H57&gt;G57*0.9,H57&lt;G57*1.1),1,0)</f>
        <v>1</v>
      </c>
      <c r="J57" s="6">
        <v>2</v>
      </c>
      <c r="K57" s="7">
        <f>G57*8/J57/1024</f>
        <v>1.373291015625</v>
      </c>
      <c r="L57" s="7">
        <v>1.44</v>
      </c>
      <c r="M57" s="1">
        <f>IF(AND(L57&gt;K57*0.9,L57&lt;K57*1.1),1,0)</f>
        <v>1</v>
      </c>
      <c r="N57" s="1">
        <v>2</v>
      </c>
      <c r="O57" s="1">
        <v>0</v>
      </c>
      <c r="P57" s="1">
        <v>0</v>
      </c>
      <c r="Q57" s="1">
        <v>1</v>
      </c>
      <c r="R57" s="1">
        <v>0</v>
      </c>
      <c r="S57" s="1">
        <v>0</v>
      </c>
      <c r="T57" s="1">
        <v>3</v>
      </c>
      <c r="U57" s="1">
        <v>6</v>
      </c>
      <c r="V57" s="1">
        <v>1</v>
      </c>
      <c r="W57" s="1">
        <v>0</v>
      </c>
      <c r="X57" s="1">
        <v>-1</v>
      </c>
      <c r="Y57" s="1">
        <v>10</v>
      </c>
      <c r="Z57" s="1">
        <v>3</v>
      </c>
      <c r="AA57" s="1">
        <v>7</v>
      </c>
      <c r="AB57" s="1">
        <v>3</v>
      </c>
      <c r="AC57" s="1">
        <v>1</v>
      </c>
      <c r="AD57" s="8">
        <f>SUMPRODUCT(M57:AC57,M$4:AC$4)+I57*I$4+D57*D$4</f>
        <v>12.1</v>
      </c>
      <c r="AE57" s="1">
        <v>5.5</v>
      </c>
    </row>
    <row r="58" spans="1:31" s="1" customFormat="1" ht="12">
      <c r="A58" s="1" t="s">
        <v>192</v>
      </c>
      <c r="B58" s="1" t="s">
        <v>193</v>
      </c>
      <c r="C58" s="1" t="s">
        <v>194</v>
      </c>
      <c r="D58" s="1"/>
      <c r="E58" s="1">
        <v>80</v>
      </c>
      <c r="F58" s="1">
        <v>40</v>
      </c>
      <c r="G58" s="5">
        <f>E58*F58*3/1024</f>
        <v>9.375</v>
      </c>
      <c r="H58" s="5">
        <v>9.375</v>
      </c>
      <c r="I58" s="1">
        <f>IF(AND(H58&gt;G58*0.9,H58&lt;G58*1.1),1,0)</f>
        <v>1</v>
      </c>
      <c r="J58" s="6">
        <v>2</v>
      </c>
      <c r="K58" s="7">
        <f>G58*8/J58/1024</f>
        <v>0.03662109375</v>
      </c>
      <c r="L58" s="7">
        <v>0.36</v>
      </c>
      <c r="M58" s="1">
        <f>IF(AND(L58&gt;K58*0.9,L58&lt;K58*1.1),1,0)</f>
        <v>0</v>
      </c>
      <c r="N58" s="1">
        <v>2</v>
      </c>
      <c r="O58" s="1">
        <v>1</v>
      </c>
      <c r="P58" s="1">
        <v>1</v>
      </c>
      <c r="Q58" s="1">
        <v>0</v>
      </c>
      <c r="R58" s="1">
        <v>1</v>
      </c>
      <c r="S58" s="1">
        <v>7</v>
      </c>
      <c r="T58" s="1">
        <v>2</v>
      </c>
      <c r="U58" s="1">
        <v>5</v>
      </c>
      <c r="V58" s="1">
        <v>1</v>
      </c>
      <c r="W58" s="1">
        <v>1</v>
      </c>
      <c r="X58" s="1">
        <v>0</v>
      </c>
      <c r="Y58" s="1">
        <v>10</v>
      </c>
      <c r="Z58" s="1">
        <v>5</v>
      </c>
      <c r="AA58" s="1">
        <v>5</v>
      </c>
      <c r="AB58" s="1">
        <v>3</v>
      </c>
      <c r="AC58" s="1">
        <v>0.5</v>
      </c>
      <c r="AD58" s="8">
        <f>SUMPRODUCT(M58:AC58,M$4:AC$4)+I58*I$4+D58*D$4</f>
        <v>14.747619047619047</v>
      </c>
      <c r="AE58" s="1">
        <v>11</v>
      </c>
    </row>
    <row r="59" spans="1:31" s="1" customFormat="1" ht="12">
      <c r="A59" s="1" t="s">
        <v>195</v>
      </c>
      <c r="B59" s="1" t="s">
        <v>196</v>
      </c>
      <c r="C59" s="1" t="s">
        <v>197</v>
      </c>
      <c r="D59" s="1"/>
      <c r="E59" s="1">
        <v>70</v>
      </c>
      <c r="F59" s="1">
        <v>60</v>
      </c>
      <c r="G59" s="5">
        <f>E59*F59*3/1024</f>
        <v>12.3046875</v>
      </c>
      <c r="H59" s="5">
        <v>12.3</v>
      </c>
      <c r="I59" s="1">
        <f>IF(AND(H59&gt;G59*0.9,H59&lt;G59*1.1),1,0)</f>
        <v>1</v>
      </c>
      <c r="J59" s="6">
        <v>4</v>
      </c>
      <c r="K59" s="7">
        <f>G59*8/J59/1024</f>
        <v>0.0240325927734375</v>
      </c>
      <c r="L59" s="7">
        <v>0.02</v>
      </c>
      <c r="M59" s="1">
        <f>IF(AND(L59&gt;K59*0.9,L59&lt;K59*1.1),1,0)</f>
        <v>0</v>
      </c>
      <c r="N59" s="1">
        <v>0</v>
      </c>
      <c r="O59" s="1">
        <v>1</v>
      </c>
      <c r="P59" s="1">
        <v>1</v>
      </c>
      <c r="Q59" s="1">
        <v>1</v>
      </c>
      <c r="R59" s="1">
        <v>0</v>
      </c>
      <c r="S59" s="1">
        <v>6</v>
      </c>
      <c r="T59" s="1">
        <v>2</v>
      </c>
      <c r="U59" s="1">
        <v>6</v>
      </c>
      <c r="V59" s="1">
        <v>1</v>
      </c>
      <c r="W59" s="1">
        <v>0</v>
      </c>
      <c r="X59" s="1">
        <v>-1</v>
      </c>
      <c r="Y59" s="1">
        <v>10</v>
      </c>
      <c r="Z59" s="1">
        <v>2</v>
      </c>
      <c r="AA59" s="1">
        <v>6</v>
      </c>
      <c r="AB59" s="1">
        <v>3</v>
      </c>
      <c r="AC59" s="1">
        <v>0</v>
      </c>
      <c r="AD59" s="8">
        <f>SUMPRODUCT(M59:AC59,M$4:AC$4)+I59*I$4+D59*D$4</f>
        <v>10.523809523809524</v>
      </c>
      <c r="AE59" s="1">
        <v>18</v>
      </c>
    </row>
    <row r="60" spans="1:31" s="1" customFormat="1" ht="12">
      <c r="A60" s="1" t="s">
        <v>198</v>
      </c>
      <c r="B60" s="1" t="s">
        <v>199</v>
      </c>
      <c r="C60" s="1" t="s">
        <v>200</v>
      </c>
      <c r="D60" s="1">
        <v>0.5</v>
      </c>
      <c r="E60" s="1">
        <v>40</v>
      </c>
      <c r="F60" s="1">
        <v>65</v>
      </c>
      <c r="G60" s="5">
        <f>E60*F60*3/1024</f>
        <v>7.6171875</v>
      </c>
      <c r="H60" s="5">
        <v>7.6</v>
      </c>
      <c r="I60" s="1">
        <f>IF(AND(H60&gt;G60*0.9,H60&lt;G60*1.1),1,0)</f>
        <v>1</v>
      </c>
      <c r="J60" s="6">
        <v>3</v>
      </c>
      <c r="K60" s="7">
        <f>G60*8/J60/1024</f>
        <v>0.01983642578125</v>
      </c>
      <c r="L60" s="7">
        <v>0.0025</v>
      </c>
      <c r="M60" s="1">
        <f>IF(AND(L60&gt;K60*0.9,L60&lt;K60*1.1),1,0)</f>
        <v>0</v>
      </c>
      <c r="N60" s="1">
        <v>1</v>
      </c>
      <c r="O60" s="1">
        <v>0</v>
      </c>
      <c r="P60" s="1">
        <v>0</v>
      </c>
      <c r="Q60" s="1">
        <v>0</v>
      </c>
      <c r="R60" s="1">
        <v>0</v>
      </c>
      <c r="S60" s="1">
        <v>8</v>
      </c>
      <c r="T60" s="1">
        <v>3</v>
      </c>
      <c r="U60" s="1">
        <v>6</v>
      </c>
      <c r="V60" s="1">
        <v>1</v>
      </c>
      <c r="W60" s="1">
        <v>0</v>
      </c>
      <c r="X60" s="1">
        <v>-1</v>
      </c>
      <c r="Y60" s="1">
        <v>3</v>
      </c>
      <c r="Z60" s="1">
        <v>1</v>
      </c>
      <c r="AA60" s="1">
        <v>7</v>
      </c>
      <c r="AB60" s="1">
        <v>3</v>
      </c>
      <c r="AC60" s="1">
        <v>1</v>
      </c>
      <c r="AD60" s="8">
        <f>SUMPRODUCT(M60:AC60,M$4:AC$4)+I60*I$4+D60*D$4</f>
        <v>7.050000000000001</v>
      </c>
      <c r="AE60" s="1">
        <v>7.5</v>
      </c>
    </row>
    <row r="61" spans="1:31" s="1" customFormat="1" ht="12">
      <c r="A61" s="1" t="s">
        <v>201</v>
      </c>
      <c r="B61" s="1" t="s">
        <v>202</v>
      </c>
      <c r="C61" s="1" t="s">
        <v>203</v>
      </c>
      <c r="D61" s="1"/>
      <c r="E61" s="1">
        <v>33</v>
      </c>
      <c r="F61" s="1">
        <v>30</v>
      </c>
      <c r="G61" s="5">
        <f>E61*F61*3/1024</f>
        <v>2.900390625</v>
      </c>
      <c r="H61" s="9">
        <v>23760</v>
      </c>
      <c r="I61" s="1">
        <f>IF(AND(H61&gt;G61*0.9,H61&lt;G61*1.1),1,0)</f>
        <v>0</v>
      </c>
      <c r="J61" s="6">
        <v>4</v>
      </c>
      <c r="K61" s="7">
        <f>G61*8/J61/1024</f>
        <v>0.005664825439453125</v>
      </c>
      <c r="L61" s="7">
        <v>47.5</v>
      </c>
      <c r="M61" s="1">
        <f>IF(AND(L61&gt;K61*0.9,L61&lt;K61*1.1),1,0)</f>
        <v>0</v>
      </c>
      <c r="N61" s="1">
        <v>2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3</v>
      </c>
      <c r="U61" s="1">
        <v>6</v>
      </c>
      <c r="V61" s="1">
        <v>1</v>
      </c>
      <c r="W61" s="1">
        <v>0</v>
      </c>
      <c r="X61" s="1">
        <v>0</v>
      </c>
      <c r="Y61" s="1">
        <v>10</v>
      </c>
      <c r="Z61" s="1">
        <v>4</v>
      </c>
      <c r="AA61" s="1">
        <v>5</v>
      </c>
      <c r="AB61" s="1">
        <v>3</v>
      </c>
      <c r="AC61" s="1">
        <v>1</v>
      </c>
      <c r="AD61" s="8">
        <f>SUMPRODUCT(M61:AC61,M$4:AC$4)+I61*I$4+D61*D$4</f>
        <v>8.014285714285714</v>
      </c>
      <c r="AE61" s="1">
        <v>9</v>
      </c>
    </row>
    <row r="62" spans="1:31" s="1" customFormat="1" ht="12">
      <c r="A62" s="1" t="s">
        <v>204</v>
      </c>
      <c r="B62" s="1" t="s">
        <v>205</v>
      </c>
      <c r="C62" s="1" t="s">
        <v>206</v>
      </c>
      <c r="D62" s="1"/>
      <c r="E62" s="1">
        <v>75</v>
      </c>
      <c r="F62" s="1">
        <v>80</v>
      </c>
      <c r="G62" s="5">
        <f>E62*F62*3/1024</f>
        <v>17.578125</v>
      </c>
      <c r="H62" s="5">
        <v>140.625</v>
      </c>
      <c r="I62" s="1">
        <f>IF(AND(H62&gt;G62*0.9,H62&lt;G62*1.1),1,0)</f>
        <v>0</v>
      </c>
      <c r="J62" s="6">
        <v>3</v>
      </c>
      <c r="K62" s="7">
        <f>G62*8/J62/1024</f>
        <v>0.0457763671875</v>
      </c>
      <c r="L62" s="7">
        <v>0.045700000000000005</v>
      </c>
      <c r="M62" s="1">
        <f>IF(AND(L62&gt;K62*0.9,L62&lt;K62*1.1),1,0)</f>
        <v>1</v>
      </c>
      <c r="N62" s="1">
        <v>0</v>
      </c>
      <c r="O62" s="1">
        <v>0</v>
      </c>
      <c r="P62" s="1">
        <v>0</v>
      </c>
      <c r="Q62" s="1">
        <v>1</v>
      </c>
      <c r="R62" s="1">
        <v>0</v>
      </c>
      <c r="S62" s="1">
        <v>10</v>
      </c>
      <c r="T62" s="1">
        <v>3</v>
      </c>
      <c r="U62" s="1">
        <v>6</v>
      </c>
      <c r="V62" s="1">
        <v>1</v>
      </c>
      <c r="W62" s="1">
        <v>0</v>
      </c>
      <c r="X62" s="1">
        <v>-1</v>
      </c>
      <c r="Y62" s="1">
        <v>10</v>
      </c>
      <c r="Z62" s="1">
        <v>4</v>
      </c>
      <c r="AA62" s="1">
        <v>7</v>
      </c>
      <c r="AB62" s="1">
        <v>3</v>
      </c>
      <c r="AC62" s="1">
        <v>1</v>
      </c>
      <c r="AD62" s="8">
        <f>SUMPRODUCT(M62:AC62,M$4:AC$4)+I62*I$4+D62*D$4</f>
        <v>9.8</v>
      </c>
      <c r="AE62" s="1">
        <v>6.5</v>
      </c>
    </row>
    <row r="63" spans="1:31" s="1" customFormat="1" ht="12">
      <c r="A63" s="1" t="s">
        <v>207</v>
      </c>
      <c r="B63" s="1" t="s">
        <v>208</v>
      </c>
      <c r="C63" s="1" t="s">
        <v>209</v>
      </c>
      <c r="D63" s="1"/>
      <c r="E63" s="1">
        <v>60</v>
      </c>
      <c r="F63" s="1">
        <v>800</v>
      </c>
      <c r="G63" s="5">
        <f>E63*F63*3/1024</f>
        <v>140.625</v>
      </c>
      <c r="H63" s="5">
        <v>140.625</v>
      </c>
      <c r="I63" s="1">
        <f>IF(AND(H63&gt;G63*0.9,H63&lt;G63*1.1),1,0)</f>
        <v>1</v>
      </c>
      <c r="J63" s="6">
        <v>5</v>
      </c>
      <c r="K63" s="7">
        <f>G63*8/J63/1024</f>
        <v>0.2197265625</v>
      </c>
      <c r="L63" s="7">
        <v>0.22</v>
      </c>
      <c r="M63" s="1">
        <f>IF(AND(L63&gt;K63*0.9,L63&lt;K63*1.1),1,0)</f>
        <v>1</v>
      </c>
      <c r="N63" s="1">
        <v>1</v>
      </c>
      <c r="O63" s="1">
        <v>1</v>
      </c>
      <c r="P63" s="1">
        <v>1</v>
      </c>
      <c r="Q63" s="1">
        <v>0</v>
      </c>
      <c r="R63" s="1">
        <v>0</v>
      </c>
      <c r="S63" s="1">
        <v>8</v>
      </c>
      <c r="T63" s="1">
        <v>3</v>
      </c>
      <c r="U63" s="1">
        <v>6</v>
      </c>
      <c r="V63" s="1">
        <v>1</v>
      </c>
      <c r="W63" s="1">
        <v>0</v>
      </c>
      <c r="X63" s="1">
        <v>0</v>
      </c>
      <c r="Y63" s="1">
        <v>9</v>
      </c>
      <c r="Z63" s="1">
        <v>2</v>
      </c>
      <c r="AA63" s="1">
        <v>7</v>
      </c>
      <c r="AB63" s="1">
        <v>3</v>
      </c>
      <c r="AC63" s="1">
        <v>1</v>
      </c>
      <c r="AD63" s="8">
        <f>SUMPRODUCT(M63:AC63,M$4:AC$4)+I63*I$4+D63*D$4</f>
        <v>14.35</v>
      </c>
      <c r="AE63" s="1">
        <v>10</v>
      </c>
    </row>
    <row r="64" spans="1:30" s="1" customFormat="1" ht="12">
      <c r="A64" s="1" t="s">
        <v>210</v>
      </c>
      <c r="G64" s="5"/>
      <c r="H64" s="5"/>
      <c r="J64" s="6"/>
      <c r="K64" s="7"/>
      <c r="L64" s="7"/>
      <c r="AD64" s="8"/>
    </row>
    <row r="65" spans="1:31" s="1" customFormat="1" ht="12">
      <c r="A65" s="1" t="s">
        <v>211</v>
      </c>
      <c r="B65" s="1" t="s">
        <v>212</v>
      </c>
      <c r="C65" s="1" t="s">
        <v>213</v>
      </c>
      <c r="D65" s="1"/>
      <c r="E65" s="1">
        <v>70</v>
      </c>
      <c r="F65" s="1">
        <v>60</v>
      </c>
      <c r="G65" s="5">
        <f>E65*F65*3/1024</f>
        <v>12.3046875</v>
      </c>
      <c r="H65" s="5">
        <v>12.3</v>
      </c>
      <c r="I65" s="1">
        <f>IF(AND(H65&gt;G65*0.9,H65&lt;G65*1.1),1,0)</f>
        <v>1</v>
      </c>
      <c r="J65" s="6">
        <v>1</v>
      </c>
      <c r="K65" s="7">
        <f>G65*8/J65/1024</f>
        <v>0.09613037109375</v>
      </c>
      <c r="L65" s="7">
        <v>0.09</v>
      </c>
      <c r="M65" s="1">
        <f>IF(AND(L65&gt;K65*0.9,L65&lt;K65*1.1),1,0)</f>
        <v>1</v>
      </c>
      <c r="N65" s="1">
        <v>2</v>
      </c>
      <c r="O65" s="1">
        <v>1</v>
      </c>
      <c r="P65" s="1">
        <v>1</v>
      </c>
      <c r="Q65" s="1">
        <v>0</v>
      </c>
      <c r="R65" s="1">
        <v>0</v>
      </c>
      <c r="S65" s="1">
        <v>8</v>
      </c>
      <c r="T65" s="1">
        <v>3</v>
      </c>
      <c r="U65" s="1">
        <v>6</v>
      </c>
      <c r="V65" s="1">
        <v>1</v>
      </c>
      <c r="W65" s="1">
        <v>0</v>
      </c>
      <c r="X65" s="1">
        <v>0</v>
      </c>
      <c r="Y65" s="1">
        <v>10</v>
      </c>
      <c r="Z65" s="1">
        <v>3</v>
      </c>
      <c r="AA65" s="1">
        <v>5</v>
      </c>
      <c r="AB65" s="1">
        <v>3</v>
      </c>
      <c r="AC65" s="1">
        <v>1</v>
      </c>
      <c r="AD65" s="8">
        <f>SUMPRODUCT(M65:AC65,M$4:AC$4)+I65*I$4+D65*D$4</f>
        <v>15.114285714285714</v>
      </c>
      <c r="AE65" s="1">
        <v>18</v>
      </c>
    </row>
    <row r="66" spans="1:31" s="1" customFormat="1" ht="12">
      <c r="A66" s="1" t="s">
        <v>214</v>
      </c>
      <c r="B66" s="1"/>
      <c r="C66" s="1" t="s">
        <v>215</v>
      </c>
      <c r="D66" s="1">
        <v>0.5</v>
      </c>
      <c r="E66" s="1">
        <v>60</v>
      </c>
      <c r="F66" s="1">
        <v>40</v>
      </c>
      <c r="G66" s="5">
        <f>E66*F66*3/1024</f>
        <v>7.03125</v>
      </c>
      <c r="H66" s="5">
        <v>7.03125</v>
      </c>
      <c r="I66" s="1">
        <f>IF(AND(H66&gt;G66*0.9,H66&lt;G66*1.1),1,0)</f>
        <v>1</v>
      </c>
      <c r="J66" s="6">
        <v>7</v>
      </c>
      <c r="K66" s="7">
        <f>G66*8/J66/1024</f>
        <v>0.007847377232142858</v>
      </c>
      <c r="L66" s="7">
        <v>121.52778</v>
      </c>
      <c r="M66" s="1">
        <f>IF(AND(L66&gt;K66*0.9,L66&lt;K66*1.1),1,0)</f>
        <v>0</v>
      </c>
      <c r="N66" s="1">
        <v>2</v>
      </c>
      <c r="O66" s="1">
        <v>1</v>
      </c>
      <c r="P66" s="1">
        <v>1</v>
      </c>
      <c r="Q66" s="1">
        <v>0</v>
      </c>
      <c r="R66" s="1">
        <v>0</v>
      </c>
      <c r="S66" s="1">
        <v>9</v>
      </c>
      <c r="T66" s="1">
        <v>3</v>
      </c>
      <c r="U66" s="1">
        <v>6</v>
      </c>
      <c r="V66" s="1">
        <v>0</v>
      </c>
      <c r="W66" s="1">
        <v>0</v>
      </c>
      <c r="X66" s="1">
        <v>-1</v>
      </c>
      <c r="Y66" s="1">
        <v>10</v>
      </c>
      <c r="Z66" s="1">
        <v>3</v>
      </c>
      <c r="AA66" s="1">
        <v>7</v>
      </c>
      <c r="AB66" s="1">
        <v>2</v>
      </c>
      <c r="AC66" s="1">
        <v>1</v>
      </c>
      <c r="AD66" s="8">
        <f>SUMPRODUCT(M66:AC66,M$4:AC$4)+I66*I$4+D66*D$4</f>
        <v>10.166666666666666</v>
      </c>
      <c r="AE66" s="1">
        <v>20</v>
      </c>
    </row>
    <row r="67" spans="1:30" s="1" customFormat="1" ht="12">
      <c r="A67" s="1" t="s">
        <v>216</v>
      </c>
      <c r="B67" s="1" t="s">
        <v>217</v>
      </c>
      <c r="C67" s="1" t="s">
        <v>218</v>
      </c>
      <c r="D67" s="1"/>
      <c r="E67" s="1">
        <v>70</v>
      </c>
      <c r="F67" s="1">
        <v>60</v>
      </c>
      <c r="G67" s="5">
        <f>E67*F67*3/1024</f>
        <v>12.3046875</v>
      </c>
      <c r="H67" s="5">
        <v>787</v>
      </c>
      <c r="I67" s="1">
        <f>IF(AND(H67&gt;G67*0.9,H67&lt;G67*1.1),1,0)</f>
        <v>0</v>
      </c>
      <c r="J67" s="6">
        <v>4</v>
      </c>
      <c r="K67" s="7">
        <f>G67*8/J67/1024</f>
        <v>0.0240325927734375</v>
      </c>
      <c r="L67" s="7">
        <v>98</v>
      </c>
      <c r="M67" s="1">
        <f>IF(AND(L67&gt;K67*0.9,L67&lt;K67*1.1),1,0)</f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3</v>
      </c>
      <c r="U67" s="1">
        <v>6</v>
      </c>
      <c r="V67" s="1">
        <v>0</v>
      </c>
      <c r="W67" s="1">
        <v>0</v>
      </c>
      <c r="X67" s="1">
        <v>-1</v>
      </c>
      <c r="Y67" s="1">
        <v>10</v>
      </c>
      <c r="Z67" s="1">
        <v>5</v>
      </c>
      <c r="AA67" s="1">
        <v>0</v>
      </c>
      <c r="AB67" s="1">
        <v>0</v>
      </c>
      <c r="AC67" s="1">
        <v>1</v>
      </c>
      <c r="AD67" s="8">
        <f>SUMPRODUCT(M67:AC67,M$4:AC$4)+I67*I$4+D67*D$4</f>
        <v>3</v>
      </c>
    </row>
    <row r="68" spans="1:31" s="1" customFormat="1" ht="12">
      <c r="A68" s="1" t="s">
        <v>219</v>
      </c>
      <c r="B68" s="1" t="s">
        <v>220</v>
      </c>
      <c r="C68" s="1" t="s">
        <v>221</v>
      </c>
      <c r="D68" s="1">
        <v>0.5</v>
      </c>
      <c r="E68" s="1">
        <v>60</v>
      </c>
      <c r="F68" s="1">
        <v>50</v>
      </c>
      <c r="G68" s="5">
        <f>E68*F68*3/1024</f>
        <v>8.7890625</v>
      </c>
      <c r="H68" s="9">
        <v>9216000</v>
      </c>
      <c r="I68" s="1">
        <f>IF(AND(H68&gt;G68*0.9,H68&lt;G68*1.1),1,0)</f>
        <v>0</v>
      </c>
      <c r="J68" s="6">
        <v>7</v>
      </c>
      <c r="K68" s="7">
        <f>G68*8/J68/1024</f>
        <v>0.009809221540178572</v>
      </c>
      <c r="L68" s="7">
        <v>0.0098</v>
      </c>
      <c r="M68" s="1">
        <f>IF(AND(L68&gt;K68*0.9,L68&lt;K68*1.1),1,0)</f>
        <v>1</v>
      </c>
      <c r="N68" s="1">
        <v>2</v>
      </c>
      <c r="O68" s="1">
        <v>0</v>
      </c>
      <c r="P68" s="1">
        <v>1</v>
      </c>
      <c r="Q68" s="1">
        <v>0</v>
      </c>
      <c r="R68" s="1">
        <v>0</v>
      </c>
      <c r="S68" s="1">
        <v>10</v>
      </c>
      <c r="T68" s="1">
        <v>3</v>
      </c>
      <c r="U68" s="1">
        <v>6</v>
      </c>
      <c r="V68" s="1">
        <v>1</v>
      </c>
      <c r="W68" s="1">
        <v>0</v>
      </c>
      <c r="X68" s="1">
        <v>0</v>
      </c>
      <c r="Y68" s="1">
        <v>10</v>
      </c>
      <c r="Z68" s="1">
        <v>5</v>
      </c>
      <c r="AA68" s="1">
        <v>7</v>
      </c>
      <c r="AB68" s="1">
        <v>3</v>
      </c>
      <c r="AC68" s="1">
        <v>1</v>
      </c>
      <c r="AD68" s="8">
        <f>SUMPRODUCT(M68:AC68,M$4:AC$4)+I68*I$4+D68*D$4</f>
        <v>12</v>
      </c>
      <c r="AE68" s="1">
        <v>20</v>
      </c>
    </row>
    <row r="69" spans="1:31" s="1" customFormat="1" ht="12">
      <c r="A69" s="1" t="s">
        <v>222</v>
      </c>
      <c r="B69" s="1" t="s">
        <v>223</v>
      </c>
      <c r="C69" s="1" t="s">
        <v>224</v>
      </c>
      <c r="D69" s="1"/>
      <c r="E69" s="1">
        <v>60</v>
      </c>
      <c r="F69" s="1">
        <v>40</v>
      </c>
      <c r="G69" s="5">
        <f>E69*F69*3/1024</f>
        <v>7.03125</v>
      </c>
      <c r="H69" s="5">
        <v>7.0315</v>
      </c>
      <c r="I69" s="1">
        <f>IF(AND(H69&gt;G69*0.9,H69&lt;G69*1.1),1,0)</f>
        <v>1</v>
      </c>
      <c r="J69" s="6">
        <v>3</v>
      </c>
      <c r="K69" s="7">
        <f>G69*8/J69/1024</f>
        <v>0.018310546875</v>
      </c>
      <c r="L69" s="7">
        <v>0.19</v>
      </c>
      <c r="M69" s="1">
        <f>IF(AND(L69&gt;K69*0.9,L69&lt;K69*1.1),1,0)</f>
        <v>0</v>
      </c>
      <c r="N69" s="1">
        <v>2</v>
      </c>
      <c r="O69" s="1">
        <v>1</v>
      </c>
      <c r="P69" s="1">
        <v>1</v>
      </c>
      <c r="Q69" s="1">
        <v>1</v>
      </c>
      <c r="R69" s="1">
        <v>0</v>
      </c>
      <c r="S69" s="1">
        <v>7</v>
      </c>
      <c r="T69" s="1">
        <v>3</v>
      </c>
      <c r="U69" s="1">
        <v>6</v>
      </c>
      <c r="V69" s="1">
        <v>1</v>
      </c>
      <c r="W69" s="1">
        <v>0</v>
      </c>
      <c r="X69" s="1">
        <v>-1</v>
      </c>
      <c r="Y69" s="1">
        <v>10</v>
      </c>
      <c r="Z69" s="1">
        <v>3</v>
      </c>
      <c r="AA69" s="1">
        <v>7</v>
      </c>
      <c r="AB69" s="1">
        <v>3</v>
      </c>
      <c r="AC69" s="1">
        <v>1</v>
      </c>
      <c r="AD69" s="8">
        <f>SUMPRODUCT(M69:AC69,M$4:AC$4)+I69*I$4+D69*D$4</f>
        <v>13.3</v>
      </c>
      <c r="AE69" s="1">
        <v>6</v>
      </c>
    </row>
    <row r="70" spans="1:31" s="1" customFormat="1" ht="12">
      <c r="A70" s="1" t="s">
        <v>225</v>
      </c>
      <c r="B70" s="1" t="s">
        <v>226</v>
      </c>
      <c r="C70" s="1" t="s">
        <v>227</v>
      </c>
      <c r="D70" s="1"/>
      <c r="E70" s="1">
        <v>250</v>
      </c>
      <c r="F70" s="1">
        <v>350</v>
      </c>
      <c r="G70" s="5">
        <f>E70*F70*3/1024</f>
        <v>256.34765625</v>
      </c>
      <c r="H70" s="5">
        <v>256</v>
      </c>
      <c r="I70" s="1">
        <f>IF(AND(H70&gt;G70*0.9,H70&lt;G70*1.1),1,0)</f>
        <v>1</v>
      </c>
      <c r="J70" s="6">
        <v>2</v>
      </c>
      <c r="K70" s="7">
        <f>G70*8/J70/1024</f>
        <v>1.0013580322265625</v>
      </c>
      <c r="L70" s="7">
        <v>1.024</v>
      </c>
      <c r="M70" s="1">
        <f>IF(AND(L70&gt;K70*0.9,L70&lt;K70*1.1),1,0)</f>
        <v>1</v>
      </c>
      <c r="N70" s="1">
        <v>2</v>
      </c>
      <c r="O70" s="1">
        <v>0</v>
      </c>
      <c r="P70" s="1">
        <v>1</v>
      </c>
      <c r="Q70" s="1">
        <v>1</v>
      </c>
      <c r="R70" s="1">
        <v>0</v>
      </c>
      <c r="S70" s="1">
        <v>2</v>
      </c>
      <c r="T70" s="1">
        <v>3</v>
      </c>
      <c r="U70" s="1">
        <v>6</v>
      </c>
      <c r="V70" s="1">
        <v>1</v>
      </c>
      <c r="W70" s="1">
        <v>0</v>
      </c>
      <c r="X70" s="1">
        <v>1</v>
      </c>
      <c r="Y70" s="1">
        <v>9</v>
      </c>
      <c r="Z70" s="1">
        <v>4</v>
      </c>
      <c r="AA70" s="1">
        <v>7</v>
      </c>
      <c r="AB70" s="1">
        <v>3</v>
      </c>
      <c r="AC70" s="1">
        <v>1</v>
      </c>
      <c r="AD70" s="8">
        <f>SUMPRODUCT(M70:AC70,M$4:AC$4)+I70*I$4+D70*D$4</f>
        <v>15.9</v>
      </c>
      <c r="AE70" s="1">
        <v>9</v>
      </c>
    </row>
    <row r="71" spans="1:31" s="1" customFormat="1" ht="12">
      <c r="A71" s="1" t="s">
        <v>228</v>
      </c>
      <c r="B71" s="1" t="s">
        <v>229</v>
      </c>
      <c r="C71" s="1" t="s">
        <v>230</v>
      </c>
      <c r="D71" s="1">
        <v>0.5</v>
      </c>
      <c r="E71" s="1">
        <v>300</v>
      </c>
      <c r="F71" s="1">
        <v>40</v>
      </c>
      <c r="G71" s="5">
        <f>E71*F71*3/1024</f>
        <v>35.15625</v>
      </c>
      <c r="H71" s="5">
        <v>35.156</v>
      </c>
      <c r="I71" s="1">
        <f>IF(AND(H71&gt;G71*0.9,H71&lt;G71*1.1),1,0)</f>
        <v>1</v>
      </c>
      <c r="J71" s="6">
        <v>6</v>
      </c>
      <c r="K71" s="7">
        <f>G71*8/J71/1024</f>
        <v>0.0457763671875</v>
      </c>
      <c r="L71" s="7">
        <v>0.46</v>
      </c>
      <c r="M71" s="1">
        <f>IF(AND(L71&gt;K71*0.9,L71&lt;K71*1.1),1,0)</f>
        <v>0</v>
      </c>
      <c r="N71" s="1">
        <v>2</v>
      </c>
      <c r="O71" s="1">
        <v>1</v>
      </c>
      <c r="P71" s="1">
        <v>1</v>
      </c>
      <c r="Q71" s="1">
        <v>0</v>
      </c>
      <c r="R71" s="1">
        <v>0</v>
      </c>
      <c r="S71" s="1">
        <v>0</v>
      </c>
      <c r="T71" s="1">
        <v>3</v>
      </c>
      <c r="U71" s="1">
        <v>6</v>
      </c>
      <c r="V71" s="1">
        <v>0</v>
      </c>
      <c r="W71" s="1">
        <v>0</v>
      </c>
      <c r="X71" s="1">
        <v>-1</v>
      </c>
      <c r="Y71" s="1">
        <v>9</v>
      </c>
      <c r="Z71" s="1">
        <v>3</v>
      </c>
      <c r="AA71" s="1">
        <v>6</v>
      </c>
      <c r="AB71" s="1">
        <v>3</v>
      </c>
      <c r="AC71" s="1">
        <v>1</v>
      </c>
      <c r="AD71" s="8">
        <f>SUMPRODUCT(M71:AC71,M$4:AC$4)+I71*I$4+D71*D$4</f>
        <v>9.357142857142858</v>
      </c>
      <c r="AE71" s="1">
        <v>16</v>
      </c>
    </row>
    <row r="72" spans="1:31" s="1" customFormat="1" ht="12">
      <c r="A72" s="1" t="s">
        <v>231</v>
      </c>
      <c r="B72" s="1" t="s">
        <v>232</v>
      </c>
      <c r="C72" s="1" t="s">
        <v>233</v>
      </c>
      <c r="D72" s="1"/>
      <c r="E72" s="1">
        <v>700</v>
      </c>
      <c r="F72" s="1">
        <v>700</v>
      </c>
      <c r="G72" s="5">
        <f>E72*F72*3/1024</f>
        <v>1435.546875</v>
      </c>
      <c r="H72" s="5">
        <v>1435.5</v>
      </c>
      <c r="I72" s="1">
        <f>IF(AND(H72&gt;G72*0.9,H72&lt;G72*1.1),1,0)</f>
        <v>1</v>
      </c>
      <c r="J72" s="6">
        <v>4</v>
      </c>
      <c r="K72" s="7">
        <f>G72*8/J72/1024</f>
        <v>2.803802490234375</v>
      </c>
      <c r="L72" s="7">
        <v>2.8</v>
      </c>
      <c r="M72" s="1">
        <f>IF(AND(L72&gt;K72*0.9,L72&lt;K72*1.1),1,0)</f>
        <v>1</v>
      </c>
      <c r="N72" s="1">
        <v>2</v>
      </c>
      <c r="O72" s="1">
        <v>1</v>
      </c>
      <c r="P72" s="1">
        <v>0</v>
      </c>
      <c r="Q72" s="1">
        <v>0</v>
      </c>
      <c r="R72" s="1">
        <v>0</v>
      </c>
      <c r="S72" s="1">
        <v>7</v>
      </c>
      <c r="T72" s="1">
        <v>3</v>
      </c>
      <c r="U72" s="1">
        <v>6</v>
      </c>
      <c r="V72" s="1">
        <v>0</v>
      </c>
      <c r="W72" s="1">
        <v>0</v>
      </c>
      <c r="X72" s="1">
        <v>-1</v>
      </c>
      <c r="Y72" s="1">
        <v>9</v>
      </c>
      <c r="Z72" s="1">
        <v>4</v>
      </c>
      <c r="AA72" s="1">
        <v>6</v>
      </c>
      <c r="AB72" s="1">
        <v>3</v>
      </c>
      <c r="AC72" s="1">
        <v>0</v>
      </c>
      <c r="AD72" s="8">
        <f>SUMPRODUCT(M72:AC72,M$4:AC$4)+I72*I$4+D72*D$4</f>
        <v>11.257142857142858</v>
      </c>
      <c r="AE72" s="1">
        <v>17</v>
      </c>
    </row>
    <row r="73" spans="1:31" s="1" customFormat="1" ht="12">
      <c r="A73" s="1" t="s">
        <v>234</v>
      </c>
      <c r="B73" s="1" t="s">
        <v>235</v>
      </c>
      <c r="C73" s="1" t="s">
        <v>236</v>
      </c>
      <c r="D73" s="1">
        <v>0.5</v>
      </c>
      <c r="E73" s="1">
        <v>300</v>
      </c>
      <c r="F73" s="1">
        <v>400</v>
      </c>
      <c r="G73" s="5">
        <f>E73*F73*3/1024</f>
        <v>351.5625</v>
      </c>
      <c r="H73" s="5">
        <v>351</v>
      </c>
      <c r="I73" s="1">
        <f>IF(AND(H73&gt;G73*0.9,H73&lt;G73*1.1),1,0)</f>
        <v>1</v>
      </c>
      <c r="J73" s="6">
        <v>7</v>
      </c>
      <c r="K73" s="7">
        <f>G73*8/J73/1024</f>
        <v>0.39236886160714285</v>
      </c>
      <c r="L73" s="7">
        <v>0.4</v>
      </c>
      <c r="M73" s="1">
        <f>IF(AND(L73&gt;K73*0.9,L73&lt;K73*1.1),1,0)</f>
        <v>1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8</v>
      </c>
      <c r="T73" s="1">
        <v>3</v>
      </c>
      <c r="U73" s="1">
        <v>6</v>
      </c>
      <c r="V73" s="1">
        <v>1</v>
      </c>
      <c r="W73" s="1">
        <v>0</v>
      </c>
      <c r="X73" s="1">
        <v>-1</v>
      </c>
      <c r="Y73" s="1">
        <v>3</v>
      </c>
      <c r="Z73" s="1">
        <v>1</v>
      </c>
      <c r="AA73" s="1">
        <v>6</v>
      </c>
      <c r="AB73" s="1">
        <v>3</v>
      </c>
      <c r="AC73" s="1">
        <v>1</v>
      </c>
      <c r="AD73" s="8">
        <f>SUMPRODUCT(M73:AC73,M$4:AC$4)+I73*I$4+D73*D$4</f>
        <v>8.907142857142858</v>
      </c>
      <c r="AE73" s="1">
        <v>20</v>
      </c>
    </row>
    <row r="74" spans="1:31" s="1" customFormat="1" ht="12">
      <c r="A74" s="1" t="s">
        <v>237</v>
      </c>
      <c r="B74" s="1" t="s">
        <v>238</v>
      </c>
      <c r="C74" s="1" t="s">
        <v>239</v>
      </c>
      <c r="D74" s="1"/>
      <c r="E74" s="1">
        <v>800</v>
      </c>
      <c r="F74" s="1">
        <v>30</v>
      </c>
      <c r="G74" s="5">
        <f>E74*F74*3/1024</f>
        <v>70.3125</v>
      </c>
      <c r="H74" s="5">
        <v>70.3125</v>
      </c>
      <c r="I74" s="1">
        <f>IF(AND(H74&gt;G74*0.9,H74&lt;G74*1.1),1,0)</f>
        <v>1</v>
      </c>
      <c r="J74" s="6">
        <v>4</v>
      </c>
      <c r="K74" s="7">
        <f>G74*8/J74/1024</f>
        <v>0.1373291015625</v>
      </c>
      <c r="L74" s="7">
        <v>0.137</v>
      </c>
      <c r="M74" s="1">
        <f>IF(AND(L74&gt;K74*0.9,L74&lt;K74*1.1),1,0)</f>
        <v>1</v>
      </c>
      <c r="N74" s="1">
        <v>2</v>
      </c>
      <c r="O74" s="1">
        <v>0</v>
      </c>
      <c r="P74" s="1">
        <v>0</v>
      </c>
      <c r="Q74" s="1">
        <v>0</v>
      </c>
      <c r="R74" s="1">
        <v>0</v>
      </c>
      <c r="S74" s="1">
        <v>10</v>
      </c>
      <c r="T74" s="1">
        <v>3</v>
      </c>
      <c r="U74" s="1">
        <v>4</v>
      </c>
      <c r="V74" s="1">
        <v>1</v>
      </c>
      <c r="W74" s="1">
        <v>0</v>
      </c>
      <c r="X74" s="1">
        <v>-1</v>
      </c>
      <c r="Y74" s="1">
        <v>10</v>
      </c>
      <c r="Z74" s="1">
        <v>5</v>
      </c>
      <c r="AA74" s="1">
        <v>7</v>
      </c>
      <c r="AB74" s="1">
        <v>3</v>
      </c>
      <c r="AC74" s="1">
        <v>1</v>
      </c>
      <c r="AD74" s="8">
        <f>SUMPRODUCT(M74:AC74,M$4:AC$4)+I74*I$4+D74*D$4</f>
        <v>12.333333333333334</v>
      </c>
      <c r="AE74" s="1">
        <v>9</v>
      </c>
    </row>
    <row r="75" spans="1:31" s="1" customFormat="1" ht="12">
      <c r="A75" s="1" t="s">
        <v>240</v>
      </c>
      <c r="B75" s="1" t="s">
        <v>241</v>
      </c>
      <c r="C75" s="1" t="s">
        <v>242</v>
      </c>
      <c r="D75" s="1"/>
      <c r="E75" s="1">
        <v>60</v>
      </c>
      <c r="F75" s="1">
        <v>300</v>
      </c>
      <c r="G75" s="5">
        <f>E75*F75*3/1024</f>
        <v>52.734375</v>
      </c>
      <c r="H75" s="5">
        <v>54</v>
      </c>
      <c r="I75" s="1">
        <f>IF(AND(H75&gt;G75*0.9,H75&lt;G75*1.1),1,0)</f>
        <v>1</v>
      </c>
      <c r="J75" s="6">
        <v>8</v>
      </c>
      <c r="K75" s="7">
        <f>G75*8/J75/1024</f>
        <v>0.0514984130859375</v>
      </c>
      <c r="L75" s="7">
        <v>0.054</v>
      </c>
      <c r="M75" s="1">
        <f>IF(AND(L75&gt;K75*0.9,L75&lt;K75*1.1),1,0)</f>
        <v>1</v>
      </c>
      <c r="N75" s="1">
        <v>2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</v>
      </c>
      <c r="U75" s="1">
        <v>6</v>
      </c>
      <c r="V75" s="1">
        <v>1</v>
      </c>
      <c r="W75" s="1">
        <v>1</v>
      </c>
      <c r="X75" s="1">
        <v>-1</v>
      </c>
      <c r="Y75" s="1">
        <v>10</v>
      </c>
      <c r="Z75" s="1">
        <v>4</v>
      </c>
      <c r="AA75" s="1">
        <v>7</v>
      </c>
      <c r="AB75" s="1">
        <v>3</v>
      </c>
      <c r="AC75" s="1">
        <v>1</v>
      </c>
      <c r="AD75" s="8">
        <f>SUMPRODUCT(M75:AC75,M$4:AC$4)+I75*I$4+D75*D$4</f>
        <v>12.3</v>
      </c>
      <c r="AE75" s="1">
        <v>6.5</v>
      </c>
    </row>
    <row r="76" spans="1:31" s="1" customFormat="1" ht="12">
      <c r="A76" s="1" t="s">
        <v>243</v>
      </c>
      <c r="B76" s="1" t="s">
        <v>244</v>
      </c>
      <c r="C76" s="1" t="s">
        <v>245</v>
      </c>
      <c r="D76" s="1">
        <v>0.5</v>
      </c>
      <c r="E76" s="1">
        <v>400</v>
      </c>
      <c r="F76" s="1">
        <v>800</v>
      </c>
      <c r="G76" s="5">
        <f>E76*F76*3/1024</f>
        <v>937.5</v>
      </c>
      <c r="H76" s="5">
        <v>960</v>
      </c>
      <c r="I76" s="1">
        <f>IF(AND(H76&gt;G76*0.9,H76&lt;G76*1.1),1,0)</f>
        <v>1</v>
      </c>
      <c r="J76" s="6">
        <v>5</v>
      </c>
      <c r="K76" s="7">
        <f>G76*8/J76/1024</f>
        <v>1.46484375</v>
      </c>
      <c r="L76" s="7">
        <v>1.536</v>
      </c>
      <c r="M76" s="1">
        <f>IF(AND(L76&gt;K76*0.9,L76&lt;K76*1.1),1,0)</f>
        <v>1</v>
      </c>
      <c r="N76" s="1">
        <v>1</v>
      </c>
      <c r="O76" s="1">
        <v>1</v>
      </c>
      <c r="P76" s="1">
        <v>1</v>
      </c>
      <c r="Q76" s="1">
        <v>0</v>
      </c>
      <c r="R76" s="1">
        <v>0</v>
      </c>
      <c r="S76" s="1">
        <v>8</v>
      </c>
      <c r="T76" s="1">
        <v>2</v>
      </c>
      <c r="U76" s="1">
        <v>6</v>
      </c>
      <c r="V76" s="1">
        <v>1</v>
      </c>
      <c r="W76" s="1">
        <v>0</v>
      </c>
      <c r="X76" s="1">
        <v>0</v>
      </c>
      <c r="Y76" s="1">
        <v>7</v>
      </c>
      <c r="Z76" s="1">
        <v>5</v>
      </c>
      <c r="AA76" s="1">
        <v>7</v>
      </c>
      <c r="AB76" s="1">
        <v>3</v>
      </c>
      <c r="AC76" s="1">
        <v>1</v>
      </c>
      <c r="AD76" s="8">
        <f>SUMPRODUCT(M76:AC76,M$4:AC$4)+I76*I$4+D76*D$4</f>
        <v>13.416666666666666</v>
      </c>
      <c r="AE76" s="1">
        <v>4</v>
      </c>
    </row>
    <row r="77" spans="1:31" s="1" customFormat="1" ht="12">
      <c r="A77" s="1" t="s">
        <v>246</v>
      </c>
      <c r="B77" s="1" t="s">
        <v>247</v>
      </c>
      <c r="C77" s="1" t="s">
        <v>248</v>
      </c>
      <c r="D77" s="1"/>
      <c r="E77" s="1">
        <v>30</v>
      </c>
      <c r="F77" s="1">
        <v>60</v>
      </c>
      <c r="G77" s="5">
        <f>E77*F77*3/1024</f>
        <v>5.2734375</v>
      </c>
      <c r="H77" s="5">
        <v>5.3</v>
      </c>
      <c r="I77" s="1">
        <f>IF(AND(H77&gt;G77*0.9,H77&lt;G77*1.1),1,0)</f>
        <v>1</v>
      </c>
      <c r="J77" s="6">
        <v>6</v>
      </c>
      <c r="K77" s="7">
        <f>G77*8/J77/1024</f>
        <v>0.006866455078125</v>
      </c>
      <c r="L77" s="7">
        <v>0.0067</v>
      </c>
      <c r="M77" s="1">
        <f>IF(AND(L77&gt;K77*0.9,L77&lt;K77*1.1),1,0)</f>
        <v>1</v>
      </c>
      <c r="N77" s="1">
        <v>2</v>
      </c>
      <c r="O77" s="1">
        <v>0</v>
      </c>
      <c r="P77" s="1">
        <v>0</v>
      </c>
      <c r="Q77" s="1">
        <v>0</v>
      </c>
      <c r="R77" s="1">
        <v>0.5</v>
      </c>
      <c r="S77" s="1">
        <v>5</v>
      </c>
      <c r="T77" s="1">
        <v>3</v>
      </c>
      <c r="U77" s="1">
        <v>6</v>
      </c>
      <c r="V77" s="1">
        <v>1</v>
      </c>
      <c r="W77" s="1">
        <v>0</v>
      </c>
      <c r="X77" s="1">
        <v>0</v>
      </c>
      <c r="Y77" s="1">
        <v>9</v>
      </c>
      <c r="Z77" s="1">
        <v>5</v>
      </c>
      <c r="AA77" s="1">
        <v>7</v>
      </c>
      <c r="AB77" s="1">
        <v>3</v>
      </c>
      <c r="AC77" s="1">
        <v>1</v>
      </c>
      <c r="AD77" s="8">
        <f>SUMPRODUCT(M77:AC77,M$4:AC$4)+I77*I$4+D77*D$4</f>
        <v>13.4</v>
      </c>
      <c r="AE77" s="1">
        <v>20</v>
      </c>
    </row>
    <row r="78" spans="1:31" s="1" customFormat="1" ht="12">
      <c r="A78" s="1" t="s">
        <v>249</v>
      </c>
      <c r="B78" s="1" t="s">
        <v>250</v>
      </c>
      <c r="C78" s="1" t="s">
        <v>251</v>
      </c>
      <c r="D78" s="1"/>
      <c r="E78" s="1">
        <v>700</v>
      </c>
      <c r="F78" s="1">
        <v>60</v>
      </c>
      <c r="G78" s="5">
        <f>E78*F78*3/1024</f>
        <v>123.046875</v>
      </c>
      <c r="H78" s="5">
        <v>126</v>
      </c>
      <c r="I78" s="1">
        <f>IF(AND(H78&gt;G78*0.9,H78&lt;G78*1.1),1,0)</f>
        <v>1</v>
      </c>
      <c r="J78" s="6">
        <v>2</v>
      </c>
      <c r="K78" s="7">
        <f>G78*8/J78/1024</f>
        <v>0.48065185546875</v>
      </c>
      <c r="L78" s="7">
        <v>0.504</v>
      </c>
      <c r="M78" s="1">
        <f>IF(AND(L78&gt;K78*0.9,L78&lt;K78*1.1),1,0)</f>
        <v>1</v>
      </c>
      <c r="N78" s="1">
        <v>2</v>
      </c>
      <c r="O78" s="1">
        <v>1</v>
      </c>
      <c r="P78" s="1">
        <v>1</v>
      </c>
      <c r="Q78" s="1">
        <v>0</v>
      </c>
      <c r="R78" s="1">
        <v>0</v>
      </c>
      <c r="S78" s="1">
        <v>10</v>
      </c>
      <c r="T78" s="1">
        <v>3</v>
      </c>
      <c r="U78" s="1">
        <v>6</v>
      </c>
      <c r="V78" s="1">
        <v>1</v>
      </c>
      <c r="W78" s="1">
        <v>0</v>
      </c>
      <c r="X78" s="1">
        <v>-1</v>
      </c>
      <c r="Y78" s="1">
        <v>10</v>
      </c>
      <c r="Z78" s="1">
        <v>4</v>
      </c>
      <c r="AA78" s="1">
        <v>6</v>
      </c>
      <c r="AB78" s="1">
        <v>3</v>
      </c>
      <c r="AC78" s="1">
        <v>1</v>
      </c>
      <c r="AD78" s="8">
        <f>SUMPRODUCT(M78:AC78,M$4:AC$4)+I78*I$4+D78*D$4</f>
        <v>14.657142857142857</v>
      </c>
      <c r="AE78" s="1">
        <v>6</v>
      </c>
    </row>
    <row r="79" spans="1:31" s="1" customFormat="1" ht="12">
      <c r="A79" s="1" t="s">
        <v>252</v>
      </c>
      <c r="B79" s="1" t="s">
        <v>253</v>
      </c>
      <c r="C79" s="1" t="s">
        <v>254</v>
      </c>
      <c r="D79" s="1"/>
      <c r="E79" s="1">
        <v>700</v>
      </c>
      <c r="F79" s="1">
        <v>200</v>
      </c>
      <c r="G79" s="5">
        <f>E79*F79*3/1024</f>
        <v>410.15625</v>
      </c>
      <c r="H79" s="5">
        <v>410.15</v>
      </c>
      <c r="I79" s="1">
        <f>IF(AND(H79&gt;G79*0.9,H79&lt;G79*1.1),1,0)</f>
        <v>1</v>
      </c>
      <c r="J79" s="6">
        <v>7</v>
      </c>
      <c r="K79" s="7">
        <f>G79*8/J79/1024</f>
        <v>0.457763671875</v>
      </c>
      <c r="L79" s="7">
        <v>0.9</v>
      </c>
      <c r="M79" s="1">
        <f>IF(AND(L79&gt;K79*0.9,L79&lt;K79*1.1),1,0)</f>
        <v>0</v>
      </c>
      <c r="N79" s="1">
        <v>2</v>
      </c>
      <c r="O79" s="1">
        <v>0</v>
      </c>
      <c r="P79" s="1">
        <v>1</v>
      </c>
      <c r="Q79" s="1">
        <v>0</v>
      </c>
      <c r="R79" s="1">
        <v>1</v>
      </c>
      <c r="S79" s="1">
        <v>8</v>
      </c>
      <c r="T79" s="1">
        <v>3</v>
      </c>
      <c r="U79" s="1">
        <v>6</v>
      </c>
      <c r="V79" s="1">
        <v>1</v>
      </c>
      <c r="W79" s="1">
        <v>0</v>
      </c>
      <c r="X79" s="1">
        <v>0</v>
      </c>
      <c r="Y79" s="1">
        <v>10</v>
      </c>
      <c r="Z79" s="1">
        <v>5</v>
      </c>
      <c r="AA79" s="1">
        <v>7</v>
      </c>
      <c r="AB79" s="1">
        <v>3</v>
      </c>
      <c r="AC79" s="1">
        <v>1</v>
      </c>
      <c r="AD79" s="8">
        <f>SUMPRODUCT(M79:AC79,M$4:AC$4)+I79*I$4+D79*D$4</f>
        <v>13.8</v>
      </c>
      <c r="AE79" s="1">
        <v>20</v>
      </c>
    </row>
    <row r="80" spans="1:31" s="1" customFormat="1" ht="12">
      <c r="A80" s="1" t="s">
        <v>255</v>
      </c>
      <c r="B80" s="1" t="s">
        <v>256</v>
      </c>
      <c r="C80" s="1" t="s">
        <v>257</v>
      </c>
      <c r="D80" s="1"/>
      <c r="E80" s="1">
        <v>100</v>
      </c>
      <c r="F80" s="1">
        <v>220</v>
      </c>
      <c r="G80" s="5">
        <f>E80*F80*3/1024</f>
        <v>64.453125</v>
      </c>
      <c r="H80" s="5">
        <v>65</v>
      </c>
      <c r="I80" s="1">
        <f>IF(AND(H80&gt;G80*0.9,H80&lt;G80*1.1),1,0)</f>
        <v>1</v>
      </c>
      <c r="J80" s="6">
        <v>3</v>
      </c>
      <c r="K80" s="7">
        <f>G80*8/J80/1024</f>
        <v>0.1678466796875</v>
      </c>
      <c r="L80" s="7">
        <v>0.17</v>
      </c>
      <c r="M80" s="1">
        <f>IF(AND(L80&gt;K80*0.9,L80&lt;K80*1.1),1,0)</f>
        <v>1</v>
      </c>
      <c r="N80" s="1">
        <v>1</v>
      </c>
      <c r="O80" s="1">
        <v>2</v>
      </c>
      <c r="P80" s="1">
        <v>1</v>
      </c>
      <c r="Q80" s="1">
        <v>1</v>
      </c>
      <c r="R80" s="1">
        <v>0</v>
      </c>
      <c r="S80" s="1">
        <v>10</v>
      </c>
      <c r="T80" s="1">
        <v>3</v>
      </c>
      <c r="U80" s="1">
        <v>6</v>
      </c>
      <c r="V80" s="1">
        <v>1</v>
      </c>
      <c r="W80" s="1">
        <v>0</v>
      </c>
      <c r="X80" s="1">
        <v>0</v>
      </c>
      <c r="Y80" s="1">
        <v>10</v>
      </c>
      <c r="Z80" s="1">
        <v>5</v>
      </c>
      <c r="AA80" s="1">
        <v>7</v>
      </c>
      <c r="AB80" s="1">
        <v>3</v>
      </c>
      <c r="AC80" s="1">
        <v>0</v>
      </c>
      <c r="AD80" s="8">
        <f>SUMPRODUCT(M80:AC80,M$4:AC$4)+I80*I$4+D80*D$4</f>
        <v>16.75</v>
      </c>
      <c r="AE80" s="1">
        <v>5</v>
      </c>
    </row>
    <row r="81" spans="1:30" s="1" customFormat="1" ht="12">
      <c r="A81" s="1" t="s">
        <v>258</v>
      </c>
      <c r="B81" s="1" t="s">
        <v>259</v>
      </c>
      <c r="C81" s="1" t="s">
        <v>260</v>
      </c>
      <c r="D81" s="1"/>
      <c r="E81" s="1">
        <v>25</v>
      </c>
      <c r="F81" s="1">
        <v>40</v>
      </c>
      <c r="G81" s="5">
        <f>E81*F81*3/1024</f>
        <v>2.9296875</v>
      </c>
      <c r="H81" s="9">
        <v>39296875</v>
      </c>
      <c r="I81" s="1">
        <f>IF(AND(H81&gt;G81*0.9,H81&lt;G81*1.1),1,0)</f>
        <v>0</v>
      </c>
      <c r="J81" s="6">
        <v>7</v>
      </c>
      <c r="K81" s="7">
        <f>G81*8/J81/1024</f>
        <v>0.003269740513392857</v>
      </c>
      <c r="L81" s="7">
        <v>0</v>
      </c>
      <c r="M81" s="1">
        <f>IF(AND(L81&gt;K81*0.9,L81&lt;K81*1.1),1,0)</f>
        <v>0</v>
      </c>
      <c r="N81" s="1">
        <v>1</v>
      </c>
      <c r="O81" s="1">
        <v>1</v>
      </c>
      <c r="P81" s="1">
        <v>0</v>
      </c>
      <c r="Q81" s="1">
        <v>0</v>
      </c>
      <c r="R81" s="1">
        <v>0</v>
      </c>
      <c r="S81" s="1">
        <v>8</v>
      </c>
      <c r="T81" s="1">
        <v>3</v>
      </c>
      <c r="U81" s="1">
        <v>5</v>
      </c>
      <c r="V81" s="1">
        <v>1</v>
      </c>
      <c r="W81" s="1">
        <v>0</v>
      </c>
      <c r="X81" s="1">
        <v>-1</v>
      </c>
      <c r="Y81" s="1">
        <v>10</v>
      </c>
      <c r="Z81" s="1">
        <v>1</v>
      </c>
      <c r="AA81" s="1">
        <v>7</v>
      </c>
      <c r="AB81" s="1">
        <v>3</v>
      </c>
      <c r="AC81" s="1">
        <v>0</v>
      </c>
      <c r="AD81" s="8">
        <f>SUMPRODUCT(M81:AC81,M$4:AC$4)+I81*I$4+D81*D$4</f>
        <v>7.166666666666667</v>
      </c>
    </row>
    <row r="82" spans="1:31" s="1" customFormat="1" ht="12">
      <c r="A82" s="1" t="s">
        <v>261</v>
      </c>
      <c r="B82" s="1" t="s">
        <v>262</v>
      </c>
      <c r="C82" s="1" t="s">
        <v>263</v>
      </c>
      <c r="D82" s="1"/>
      <c r="E82" s="1">
        <v>300</v>
      </c>
      <c r="F82" s="1">
        <v>500</v>
      </c>
      <c r="G82" s="5">
        <f>E82*F82*3/1024</f>
        <v>439.453125</v>
      </c>
      <c r="H82" s="5">
        <v>439.5</v>
      </c>
      <c r="I82" s="1">
        <f>IF(AND(H82&gt;G82*0.9,H82&lt;G82*1.1),1,0)</f>
        <v>1</v>
      </c>
      <c r="J82" s="6">
        <v>3</v>
      </c>
      <c r="K82" s="7">
        <f>G82*8/J82/1024</f>
        <v>1.1444091796875</v>
      </c>
      <c r="L82" s="7">
        <v>1.14</v>
      </c>
      <c r="M82" s="1">
        <f>IF(AND(L82&gt;K82*0.9,L82&lt;K82*1.1),1,0)</f>
        <v>1</v>
      </c>
      <c r="N82" s="1">
        <v>2</v>
      </c>
      <c r="O82" s="1">
        <v>0</v>
      </c>
      <c r="P82" s="1">
        <v>1</v>
      </c>
      <c r="Q82" s="1">
        <v>0</v>
      </c>
      <c r="R82" s="1">
        <v>1</v>
      </c>
      <c r="S82" s="1">
        <v>8</v>
      </c>
      <c r="T82" s="1">
        <v>3</v>
      </c>
      <c r="U82" s="1">
        <v>6</v>
      </c>
      <c r="V82" s="1">
        <v>1</v>
      </c>
      <c r="W82" s="1">
        <v>0</v>
      </c>
      <c r="X82" s="1">
        <v>0</v>
      </c>
      <c r="Y82" s="1">
        <v>10</v>
      </c>
      <c r="Z82" s="1">
        <v>5</v>
      </c>
      <c r="AA82" s="1">
        <v>7</v>
      </c>
      <c r="AB82" s="1">
        <v>3</v>
      </c>
      <c r="AC82" s="1">
        <v>1</v>
      </c>
      <c r="AD82" s="8">
        <f>SUMPRODUCT(M82:AC82,M$4:AC$4)+I82*I$4+D82*D$4</f>
        <v>15.8</v>
      </c>
      <c r="AE82" s="1">
        <v>19</v>
      </c>
    </row>
    <row r="83" spans="1:31" s="1" customFormat="1" ht="12">
      <c r="A83" s="1" t="s">
        <v>264</v>
      </c>
      <c r="B83" s="1" t="s">
        <v>265</v>
      </c>
      <c r="C83" s="1" t="s">
        <v>266</v>
      </c>
      <c r="D83" s="1"/>
      <c r="E83" s="1">
        <v>40</v>
      </c>
      <c r="F83" s="1">
        <v>80</v>
      </c>
      <c r="G83" s="5">
        <f>E83*F83*3/1024</f>
        <v>9.375</v>
      </c>
      <c r="H83" s="5">
        <v>9.375</v>
      </c>
      <c r="I83" s="1">
        <f>IF(AND(H83&gt;G83*0.9,H83&lt;G83*1.1),1,0)</f>
        <v>1</v>
      </c>
      <c r="J83" s="6">
        <v>3</v>
      </c>
      <c r="K83" s="7">
        <v>2E-05</v>
      </c>
      <c r="L83" s="7">
        <v>0</v>
      </c>
      <c r="M83" s="1">
        <f>IF(AND(L83&gt;K83*0.9,L83&lt;K83*1.1),1,0)</f>
        <v>0</v>
      </c>
      <c r="N83" s="1">
        <v>2</v>
      </c>
      <c r="O83" s="1">
        <v>0</v>
      </c>
      <c r="P83" s="1">
        <v>0</v>
      </c>
      <c r="Q83" s="1">
        <v>0</v>
      </c>
      <c r="R83" s="1">
        <v>0</v>
      </c>
      <c r="S83" s="1">
        <v>10</v>
      </c>
      <c r="T83" s="1">
        <v>3</v>
      </c>
      <c r="U83" s="1">
        <v>6</v>
      </c>
      <c r="V83" s="1">
        <v>1</v>
      </c>
      <c r="W83" s="1">
        <v>0</v>
      </c>
      <c r="X83" s="1">
        <v>0</v>
      </c>
      <c r="Y83" s="1">
        <v>10</v>
      </c>
      <c r="Z83" s="1">
        <v>5</v>
      </c>
      <c r="AA83" s="1">
        <v>7</v>
      </c>
      <c r="AB83" s="1">
        <v>3</v>
      </c>
      <c r="AC83" s="1">
        <v>1</v>
      </c>
      <c r="AD83" s="8">
        <f>SUMPRODUCT(M83:AC83,M$4:AC$4)+I83*I$4+D83*D$4</f>
        <v>11.5</v>
      </c>
      <c r="AE83" s="1">
        <v>13</v>
      </c>
    </row>
    <row r="84" spans="1:31" s="1" customFormat="1" ht="12">
      <c r="A84" s="1" t="s">
        <v>267</v>
      </c>
      <c r="B84" s="1" t="s">
        <v>268</v>
      </c>
      <c r="C84" s="1" t="s">
        <v>269</v>
      </c>
      <c r="D84" s="1"/>
      <c r="E84" s="1">
        <v>70</v>
      </c>
      <c r="F84" s="1">
        <v>85</v>
      </c>
      <c r="G84" s="5">
        <f>E84*F84*3/1024</f>
        <v>17.431640625</v>
      </c>
      <c r="H84" s="5">
        <v>17.85</v>
      </c>
      <c r="I84" s="1">
        <f>IF(AND(H84&gt;G84*0.9,H84&lt;G84*1.1),1,0)</f>
        <v>1</v>
      </c>
      <c r="J84" s="6">
        <v>7</v>
      </c>
      <c r="K84" s="7">
        <f>G84*8/J84/1024</f>
        <v>0.0194549560546875</v>
      </c>
      <c r="L84" s="7">
        <v>20.4</v>
      </c>
      <c r="M84" s="1">
        <f>IF(AND(L84&gt;K84*0.9,L84&lt;K84*1.1),1,0)</f>
        <v>0</v>
      </c>
      <c r="N84" s="1">
        <v>2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3</v>
      </c>
      <c r="U84" s="1">
        <v>6</v>
      </c>
      <c r="V84" s="1">
        <v>1</v>
      </c>
      <c r="W84" s="1">
        <v>1</v>
      </c>
      <c r="X84" s="1">
        <v>-1</v>
      </c>
      <c r="Y84" s="1">
        <v>10</v>
      </c>
      <c r="Z84" s="1">
        <v>5</v>
      </c>
      <c r="AA84" s="1">
        <v>7</v>
      </c>
      <c r="AB84" s="1">
        <v>3</v>
      </c>
      <c r="AC84" s="1">
        <v>1</v>
      </c>
      <c r="AD84" s="8">
        <f>SUMPRODUCT(M84:AC84,M$4:AC$4)+I84*I$4+D84*D$4</f>
        <v>10.5</v>
      </c>
      <c r="AE84" s="1">
        <v>9</v>
      </c>
    </row>
    <row r="85" spans="1:30" s="1" customFormat="1" ht="12">
      <c r="A85" s="1" t="s">
        <v>270</v>
      </c>
      <c r="G85" s="5"/>
      <c r="H85" s="5"/>
      <c r="J85" s="6"/>
      <c r="K85" s="7"/>
      <c r="L85" s="7"/>
      <c r="AD85" s="8"/>
    </row>
    <row r="86" spans="1:31" s="1" customFormat="1" ht="12">
      <c r="A86" s="1" t="s">
        <v>271</v>
      </c>
      <c r="B86" s="1" t="s">
        <v>272</v>
      </c>
      <c r="C86" s="1" t="s">
        <v>273</v>
      </c>
      <c r="D86" s="1"/>
      <c r="E86" s="1">
        <v>450</v>
      </c>
      <c r="F86" s="1">
        <v>300</v>
      </c>
      <c r="G86" s="5">
        <f>E86*F86*3/1024</f>
        <v>395.5078125</v>
      </c>
      <c r="H86" s="5">
        <v>405</v>
      </c>
      <c r="I86" s="1">
        <f>IF(AND(H86&gt;G86*0.9,H86&lt;G86*1.1),1,0)</f>
        <v>1</v>
      </c>
      <c r="J86" s="6">
        <v>3</v>
      </c>
      <c r="K86" s="7">
        <f>G86*8/J86/1024</f>
        <v>1.02996826171875</v>
      </c>
      <c r="L86" s="7">
        <v>1.08</v>
      </c>
      <c r="M86" s="1">
        <f>IF(AND(L86&gt;K86*0.9,L86&lt;K86*1.1),1,0)</f>
        <v>1</v>
      </c>
      <c r="N86" s="1">
        <v>2</v>
      </c>
      <c r="O86" s="1">
        <v>0</v>
      </c>
      <c r="P86" s="1">
        <v>1</v>
      </c>
      <c r="Q86" s="1">
        <v>0</v>
      </c>
      <c r="R86" s="1">
        <v>1</v>
      </c>
      <c r="S86" s="1">
        <v>0</v>
      </c>
      <c r="T86" s="1">
        <v>0</v>
      </c>
      <c r="U86" s="1">
        <v>0</v>
      </c>
      <c r="V86" s="1">
        <v>1</v>
      </c>
      <c r="W86" s="1">
        <v>1</v>
      </c>
      <c r="X86" s="1">
        <v>0</v>
      </c>
      <c r="Y86" s="1">
        <v>9</v>
      </c>
      <c r="Z86" s="1">
        <v>3</v>
      </c>
      <c r="AA86" s="1">
        <v>6</v>
      </c>
      <c r="AB86" s="1">
        <v>3</v>
      </c>
      <c r="AC86" s="1">
        <v>1</v>
      </c>
      <c r="AD86" s="8">
        <f>SUMPRODUCT(M86:AC86,M$4:AC$4)+I86*I$4+D86*D$4</f>
        <v>13.857142857142858</v>
      </c>
      <c r="AE86" s="1">
        <v>9.5</v>
      </c>
    </row>
    <row r="87" spans="1:31" s="1" customFormat="1" ht="12">
      <c r="A87" s="1" t="s">
        <v>274</v>
      </c>
      <c r="B87" s="1" t="s">
        <v>275</v>
      </c>
      <c r="C87" s="1" t="s">
        <v>276</v>
      </c>
      <c r="D87" s="1"/>
      <c r="E87" s="1">
        <v>70</v>
      </c>
      <c r="F87" s="1">
        <v>80</v>
      </c>
      <c r="G87" s="5">
        <f>E87*F87*3/1024</f>
        <v>16.40625</v>
      </c>
      <c r="H87" s="5">
        <v>16.4</v>
      </c>
      <c r="I87" s="1">
        <f>IF(AND(H87&gt;G87*0.9,H87&lt;G87*1.1),1,0)</f>
        <v>1</v>
      </c>
      <c r="J87" s="6">
        <v>4</v>
      </c>
      <c r="K87" s="7">
        <f>G87*8/J87/1024</f>
        <v>0.03204345703125</v>
      </c>
      <c r="L87" s="10">
        <v>33600</v>
      </c>
      <c r="M87" s="1">
        <f>IF(AND(L87&gt;K87*0.9,L87&lt;K87*1.1),1,0)</f>
        <v>0</v>
      </c>
      <c r="N87" s="1">
        <v>2</v>
      </c>
      <c r="O87" s="1">
        <v>0</v>
      </c>
      <c r="P87" s="1">
        <v>1</v>
      </c>
      <c r="Q87" s="1">
        <v>0</v>
      </c>
      <c r="R87" s="1">
        <v>1</v>
      </c>
      <c r="S87" s="1">
        <v>8</v>
      </c>
      <c r="T87" s="1">
        <v>3</v>
      </c>
      <c r="U87" s="1">
        <v>6</v>
      </c>
      <c r="V87" s="1">
        <v>1</v>
      </c>
      <c r="W87" s="1">
        <v>0</v>
      </c>
      <c r="X87" s="1">
        <v>0</v>
      </c>
      <c r="Y87" s="1">
        <v>10</v>
      </c>
      <c r="Z87" s="1">
        <v>5</v>
      </c>
      <c r="AA87" s="1">
        <v>7</v>
      </c>
      <c r="AB87" s="1">
        <v>3</v>
      </c>
      <c r="AC87" s="1">
        <v>1</v>
      </c>
      <c r="AD87" s="8">
        <f>SUMPRODUCT(M87:AC87,M$4:AC$4)+I87*I$4+D87*D$4</f>
        <v>13.8</v>
      </c>
      <c r="AE87" s="1">
        <v>20</v>
      </c>
    </row>
    <row r="88" spans="1:30" s="1" customFormat="1" ht="12">
      <c r="A88" s="1" t="s">
        <v>277</v>
      </c>
      <c r="B88" s="1" t="s">
        <v>278</v>
      </c>
      <c r="C88" s="1" t="s">
        <v>279</v>
      </c>
      <c r="D88" s="1"/>
      <c r="E88" s="1">
        <v>700</v>
      </c>
      <c r="F88" s="1">
        <v>80</v>
      </c>
      <c r="G88" s="5">
        <f>E88*F88*3/1024</f>
        <v>164.0625</v>
      </c>
      <c r="H88" s="5">
        <v>164</v>
      </c>
      <c r="I88" s="1">
        <f>IF(AND(H88&gt;G88*0.9,H88&lt;G88*1.1),1,0)</f>
        <v>1</v>
      </c>
      <c r="J88" s="6">
        <v>6</v>
      </c>
      <c r="K88" s="7">
        <f>G88*8/J88/1024</f>
        <v>0.213623046875</v>
      </c>
      <c r="L88" s="7">
        <v>0.213</v>
      </c>
      <c r="M88" s="1">
        <f>IF(AND(L88&gt;K88*0.9,L88&lt;K88*1.1),1,0)</f>
        <v>1</v>
      </c>
      <c r="N88" s="1">
        <v>2</v>
      </c>
      <c r="O88" s="1">
        <v>0</v>
      </c>
      <c r="P88" s="1">
        <v>1</v>
      </c>
      <c r="Q88" s="1">
        <v>0</v>
      </c>
      <c r="R88" s="1">
        <v>0</v>
      </c>
      <c r="S88" s="1">
        <v>8</v>
      </c>
      <c r="T88" s="1">
        <v>3</v>
      </c>
      <c r="U88" s="1">
        <v>6</v>
      </c>
      <c r="V88" s="1">
        <v>1</v>
      </c>
      <c r="W88" s="1">
        <v>0</v>
      </c>
      <c r="X88" s="1">
        <v>-1</v>
      </c>
      <c r="Y88" s="1">
        <v>10</v>
      </c>
      <c r="Z88" s="1">
        <v>5</v>
      </c>
      <c r="AA88" s="1">
        <v>2</v>
      </c>
      <c r="AB88" s="1">
        <v>2</v>
      </c>
      <c r="AC88" s="1">
        <v>1</v>
      </c>
      <c r="AD88" s="8">
        <f>SUMPRODUCT(M88:AC88,M$4:AC$4)+I88*I$4+D88*D$4</f>
        <v>12.752380952380953</v>
      </c>
    </row>
    <row r="89" spans="1:30" s="1" customFormat="1" ht="12">
      <c r="A89" s="1" t="s">
        <v>280</v>
      </c>
      <c r="B89" s="1" t="s">
        <v>281</v>
      </c>
      <c r="C89" s="1" t="s">
        <v>282</v>
      </c>
      <c r="D89" s="1"/>
      <c r="E89" s="1">
        <v>40</v>
      </c>
      <c r="F89" s="1">
        <v>30</v>
      </c>
      <c r="G89" s="5">
        <f>E89*F89*3/1024</f>
        <v>3.515625</v>
      </c>
      <c r="H89" s="5">
        <v>3.6</v>
      </c>
      <c r="I89" s="1">
        <f>IF(AND(H89&gt;G89*0.9,H89&lt;G89*1.1),1,0)</f>
        <v>1</v>
      </c>
      <c r="J89" s="6">
        <v>8</v>
      </c>
      <c r="K89" s="7">
        <f>G89*8/J89/1024</f>
        <v>0.0034332275390625</v>
      </c>
      <c r="L89" s="7">
        <v>0.0036000000000000003</v>
      </c>
      <c r="M89" s="1">
        <f>IF(AND(L89&gt;K89*0.9,L89&lt;K89*1.1),1,0)</f>
        <v>1</v>
      </c>
      <c r="N89" s="1">
        <v>2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3</v>
      </c>
      <c r="U89" s="1">
        <v>6</v>
      </c>
      <c r="V89" s="1">
        <v>1</v>
      </c>
      <c r="W89" s="1">
        <v>1</v>
      </c>
      <c r="X89" s="1">
        <v>-1</v>
      </c>
      <c r="Y89" s="1">
        <v>10</v>
      </c>
      <c r="Z89" s="1">
        <v>5</v>
      </c>
      <c r="AA89" s="1">
        <v>7</v>
      </c>
      <c r="AB89" s="1">
        <v>3</v>
      </c>
      <c r="AC89" s="1">
        <v>1</v>
      </c>
      <c r="AD89" s="8">
        <f>SUMPRODUCT(M89:AC89,M$4:AC$4)+I89*I$4+D89*D$4</f>
        <v>12.5</v>
      </c>
    </row>
    <row r="90" spans="1:30" s="1" customFormat="1" ht="12">
      <c r="A90" s="1" t="s">
        <v>283</v>
      </c>
      <c r="G90" s="5"/>
      <c r="H90" s="5"/>
      <c r="J90" s="6"/>
      <c r="K90" s="7"/>
      <c r="L90" s="7"/>
      <c r="AD90" s="8"/>
    </row>
    <row r="91" spans="1:30" s="1" customFormat="1" ht="12">
      <c r="A91" s="1" t="s">
        <v>284</v>
      </c>
      <c r="G91" s="5"/>
      <c r="H91" s="5"/>
      <c r="J91" s="6"/>
      <c r="K91" s="7"/>
      <c r="L91" s="7"/>
      <c r="AD91" s="8"/>
    </row>
    <row r="92" spans="1:31" s="1" customFormat="1" ht="12">
      <c r="A92" s="1" t="s">
        <v>285</v>
      </c>
      <c r="B92" s="1" t="s">
        <v>286</v>
      </c>
      <c r="C92" s="1" t="s">
        <v>287</v>
      </c>
      <c r="D92" s="1"/>
      <c r="E92" s="1">
        <v>70</v>
      </c>
      <c r="F92" s="1">
        <v>60</v>
      </c>
      <c r="G92" s="5">
        <f>E92*F92*3/1024</f>
        <v>12.3046875</v>
      </c>
      <c r="H92" s="5">
        <v>98.4375</v>
      </c>
      <c r="I92" s="1">
        <f>IF(AND(H92&gt;G92*0.9,H92&lt;G92*1.1),1,0)</f>
        <v>0</v>
      </c>
      <c r="J92" s="6">
        <v>4</v>
      </c>
      <c r="K92" s="7">
        <f>G92*8/J92/1024</f>
        <v>0.0240325927734375</v>
      </c>
      <c r="L92" s="7">
        <v>0.24</v>
      </c>
      <c r="M92" s="1">
        <f>IF(AND(L92&gt;K92*0.9,L92&lt;K92*1.1),1,0)</f>
        <v>0</v>
      </c>
      <c r="N92" s="1">
        <v>2</v>
      </c>
      <c r="O92" s="1">
        <v>0</v>
      </c>
      <c r="P92" s="1">
        <v>0</v>
      </c>
      <c r="Q92" s="1">
        <v>0</v>
      </c>
      <c r="R92" s="1">
        <v>0</v>
      </c>
      <c r="S92" s="1">
        <v>10</v>
      </c>
      <c r="T92" s="1">
        <v>3</v>
      </c>
      <c r="U92" s="1">
        <v>6</v>
      </c>
      <c r="V92" s="1">
        <v>1</v>
      </c>
      <c r="W92" s="1">
        <v>0</v>
      </c>
      <c r="X92" s="1">
        <v>0</v>
      </c>
      <c r="Y92" s="1">
        <v>10</v>
      </c>
      <c r="Z92" s="1">
        <v>4</v>
      </c>
      <c r="AA92" s="1">
        <v>7</v>
      </c>
      <c r="AB92" s="1">
        <v>2</v>
      </c>
      <c r="AC92" s="1">
        <v>1</v>
      </c>
      <c r="AD92" s="8">
        <f>SUMPRODUCT(M92:AC92,M$4:AC$4)+I92*I$4+D92*D$4</f>
        <v>8.966666666666667</v>
      </c>
      <c r="AE92" s="1">
        <v>3.5</v>
      </c>
    </row>
    <row r="93" spans="7:30" s="1" customFormat="1" ht="12">
      <c r="G93" s="5"/>
      <c r="H93" s="5"/>
      <c r="J93" s="6"/>
      <c r="K93" s="7"/>
      <c r="L93" s="7"/>
      <c r="AD93" s="8"/>
    </row>
    <row r="94" spans="1:31" s="1" customFormat="1" ht="12">
      <c r="A94" s="1" t="s">
        <v>288</v>
      </c>
      <c r="B94" s="1" t="s">
        <v>289</v>
      </c>
      <c r="C94" s="1" t="s">
        <v>290</v>
      </c>
      <c r="G94" s="5"/>
      <c r="H94" s="5"/>
      <c r="J94" s="6"/>
      <c r="K94" s="7"/>
      <c r="L94" s="7"/>
      <c r="AD94" s="8"/>
      <c r="AE94" s="1">
        <v>13</v>
      </c>
    </row>
    <row r="95" spans="1:31" s="1" customFormat="1" ht="12">
      <c r="A95" s="1" t="s">
        <v>291</v>
      </c>
      <c r="B95" s="1" t="s">
        <v>292</v>
      </c>
      <c r="C95" s="1" t="s">
        <v>293</v>
      </c>
      <c r="G95" s="5"/>
      <c r="H95" s="5"/>
      <c r="J95" s="6"/>
      <c r="K95" s="7"/>
      <c r="L95" s="7"/>
      <c r="AD95" s="8"/>
      <c r="AE95" s="1">
        <v>7.5</v>
      </c>
    </row>
    <row r="96" spans="7:30" s="1" customFormat="1" ht="12">
      <c r="G96" s="5"/>
      <c r="H96" s="5"/>
      <c r="J96" s="6"/>
      <c r="K96" s="7"/>
      <c r="L96" s="7"/>
      <c r="AD96" s="8"/>
    </row>
    <row r="97" spans="1:30" s="1" customFormat="1" ht="12">
      <c r="A97" s="1" t="s">
        <v>294</v>
      </c>
      <c r="B97" s="1" t="s">
        <v>295</v>
      </c>
      <c r="C97" s="1" t="s">
        <v>296</v>
      </c>
      <c r="D97" s="1"/>
      <c r="E97" s="1">
        <v>400</v>
      </c>
      <c r="F97" s="1">
        <v>600</v>
      </c>
      <c r="G97" s="5">
        <f>E97*F97*3/1024</f>
        <v>703.125</v>
      </c>
      <c r="H97" s="5">
        <v>720</v>
      </c>
      <c r="I97" s="1">
        <f>IF(AND(H97&gt;G97*0.9,H97&lt;G97*1.1),1,0)</f>
        <v>1</v>
      </c>
      <c r="J97" s="6">
        <v>5</v>
      </c>
      <c r="K97" s="7">
        <f>G97*8/J97/1024</f>
        <v>1.0986328125</v>
      </c>
      <c r="L97" s="7">
        <v>1.152</v>
      </c>
      <c r="M97" s="1">
        <f>IF(AND(L97&gt;K97*0.9,L97&lt;K97*1.1),1,0)</f>
        <v>1</v>
      </c>
      <c r="N97" s="1">
        <v>2</v>
      </c>
      <c r="O97" s="1">
        <v>0</v>
      </c>
      <c r="P97" s="1">
        <v>1</v>
      </c>
      <c r="Q97" s="1">
        <v>0</v>
      </c>
      <c r="R97" s="1">
        <v>0</v>
      </c>
      <c r="S97" s="1">
        <v>5</v>
      </c>
      <c r="T97" s="1">
        <v>3</v>
      </c>
      <c r="U97" s="1">
        <v>6</v>
      </c>
      <c r="V97" s="1">
        <v>1</v>
      </c>
      <c r="W97" s="1">
        <v>0</v>
      </c>
      <c r="X97" s="1">
        <v>0</v>
      </c>
      <c r="Y97" s="1">
        <v>10</v>
      </c>
      <c r="Z97" s="1">
        <v>3</v>
      </c>
      <c r="AA97" s="1">
        <v>0</v>
      </c>
      <c r="AB97" s="1">
        <v>0</v>
      </c>
      <c r="AC97" s="1">
        <v>0</v>
      </c>
      <c r="AD97" s="8">
        <f>SUMPRODUCT(M97:AC97,M$4:AC$4)+I97*I$4+D97*D$4</f>
        <v>11.6</v>
      </c>
    </row>
    <row r="98" spans="1:31" s="1" customFormat="1" ht="12">
      <c r="A98" s="1" t="s">
        <v>297</v>
      </c>
      <c r="B98" s="1" t="s">
        <v>298</v>
      </c>
      <c r="C98" s="1" t="s">
        <v>299</v>
      </c>
      <c r="D98" s="1"/>
      <c r="E98" s="1">
        <v>300</v>
      </c>
      <c r="F98" s="1">
        <v>250</v>
      </c>
      <c r="G98" s="5">
        <f>E98*F98*3/1024</f>
        <v>219.7265625</v>
      </c>
      <c r="H98" s="5">
        <v>219.73</v>
      </c>
      <c r="I98" s="1">
        <f>IF(AND(H98&gt;G98*0.9,H98&lt;G98*1.1),1,0)</f>
        <v>1</v>
      </c>
      <c r="J98" s="6">
        <v>5</v>
      </c>
      <c r="K98" s="7">
        <f>G98*8/J98/1024</f>
        <v>0.34332275390625</v>
      </c>
      <c r="L98" s="11">
        <v>0.0006000000000000001</v>
      </c>
      <c r="M98" s="1">
        <f>IF(AND(L98&gt;K98*0.9,L98&lt;K98*1.1),1,0)</f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-1</v>
      </c>
      <c r="Y98" s="1">
        <v>3</v>
      </c>
      <c r="Z98" s="1">
        <v>1</v>
      </c>
      <c r="AA98" s="1">
        <v>6</v>
      </c>
      <c r="AB98" s="1">
        <v>3</v>
      </c>
      <c r="AC98" s="1">
        <v>0</v>
      </c>
      <c r="AD98" s="8">
        <f>SUMPRODUCT(M98:AC98,M$4:AC$4)+I98*I$4+D98*D$4</f>
        <v>3.357142857142857</v>
      </c>
      <c r="AE98" s="1">
        <v>17</v>
      </c>
    </row>
    <row r="99" spans="1:31" s="1" customFormat="1" ht="12">
      <c r="A99" s="1" t="s">
        <v>300</v>
      </c>
      <c r="B99" s="1" t="s">
        <v>301</v>
      </c>
      <c r="C99" s="1" t="s">
        <v>302</v>
      </c>
      <c r="D99" s="1"/>
      <c r="E99" s="1">
        <v>200</v>
      </c>
      <c r="F99" s="1">
        <v>400</v>
      </c>
      <c r="G99" s="5">
        <f>E99*F99*3/1024</f>
        <v>234.375</v>
      </c>
      <c r="H99" s="5">
        <v>234</v>
      </c>
      <c r="I99" s="1">
        <f>IF(AND(H99&gt;G99*0.9,H99&lt;G99*1.1),1,0)</f>
        <v>1</v>
      </c>
      <c r="J99" s="6">
        <v>8</v>
      </c>
      <c r="K99" s="7">
        <f>G99*8/J99/1024</f>
        <v>0.2288818359375</v>
      </c>
      <c r="L99" s="7">
        <v>0.2</v>
      </c>
      <c r="M99" s="1">
        <f>IF(AND(L99&gt;K99*0.9,L99&lt;K99*1.1),1,0)</f>
        <v>0</v>
      </c>
      <c r="N99" s="1">
        <v>2</v>
      </c>
      <c r="O99" s="1">
        <v>1</v>
      </c>
      <c r="P99" s="1">
        <v>1</v>
      </c>
      <c r="Q99" s="1">
        <v>0</v>
      </c>
      <c r="R99" s="1">
        <v>0</v>
      </c>
      <c r="S99" s="1">
        <v>7</v>
      </c>
      <c r="T99" s="1">
        <v>3</v>
      </c>
      <c r="U99" s="1">
        <v>6</v>
      </c>
      <c r="V99" s="1">
        <v>1</v>
      </c>
      <c r="W99" s="1">
        <v>0</v>
      </c>
      <c r="X99" s="1">
        <v>0</v>
      </c>
      <c r="Y99" s="1">
        <v>10</v>
      </c>
      <c r="Z99" s="1">
        <v>4</v>
      </c>
      <c r="AA99" s="1">
        <v>7</v>
      </c>
      <c r="AB99" s="1">
        <v>3</v>
      </c>
      <c r="AC99" s="1">
        <v>0</v>
      </c>
      <c r="AD99" s="8">
        <f>SUMPRODUCT(M99:AC99,M$4:AC$4)+I99*I$4+D99*D$4</f>
        <v>13</v>
      </c>
      <c r="AE99" s="1">
        <v>19</v>
      </c>
    </row>
    <row r="100" spans="1:31" s="1" customFormat="1" ht="12">
      <c r="A100" s="1" t="s">
        <v>303</v>
      </c>
      <c r="B100" s="1" t="s">
        <v>304</v>
      </c>
      <c r="C100" s="1" t="s">
        <v>305</v>
      </c>
      <c r="D100" s="1"/>
      <c r="E100" s="1">
        <v>600</v>
      </c>
      <c r="F100" s="1">
        <v>80</v>
      </c>
      <c r="G100" s="5">
        <f>E100*F100*3/1024</f>
        <v>140.625</v>
      </c>
      <c r="H100" s="5">
        <v>144</v>
      </c>
      <c r="I100" s="1">
        <f>IF(AND(H100&gt;G100*0.9,H100&lt;G100*1.1),1,0)</f>
        <v>1</v>
      </c>
      <c r="J100" s="6">
        <v>4</v>
      </c>
      <c r="K100" s="7">
        <f>G100*8/J100/1024</f>
        <v>0.274658203125</v>
      </c>
      <c r="L100" s="7">
        <v>0.28800000000000003</v>
      </c>
      <c r="M100" s="1">
        <f>IF(AND(L100&gt;K100*0.9,L100&lt;K100*1.1),1,0)</f>
        <v>1</v>
      </c>
      <c r="N100" s="1">
        <v>2</v>
      </c>
      <c r="O100" s="1">
        <v>0</v>
      </c>
      <c r="P100" s="1">
        <v>0</v>
      </c>
      <c r="Q100" s="1">
        <v>1</v>
      </c>
      <c r="R100" s="1">
        <v>0</v>
      </c>
      <c r="S100" s="1">
        <v>0</v>
      </c>
      <c r="T100" s="1">
        <v>3</v>
      </c>
      <c r="U100" s="1">
        <v>6</v>
      </c>
      <c r="V100" s="1">
        <v>1</v>
      </c>
      <c r="W100" s="1">
        <v>0</v>
      </c>
      <c r="X100" s="1">
        <v>0</v>
      </c>
      <c r="Y100" s="1">
        <v>10</v>
      </c>
      <c r="Z100" s="1">
        <v>4</v>
      </c>
      <c r="AA100" s="1">
        <v>7</v>
      </c>
      <c r="AB100" s="1">
        <v>3</v>
      </c>
      <c r="AC100" s="1">
        <v>1</v>
      </c>
      <c r="AD100" s="8">
        <f>SUMPRODUCT(M100:AC100,M$4:AC$4)+I100*I$4+D100*D$4</f>
        <v>13.3</v>
      </c>
      <c r="AE100" s="1">
        <v>20</v>
      </c>
    </row>
    <row r="101" spans="1:31" s="1" customFormat="1" ht="12">
      <c r="A101" s="1" t="s">
        <v>306</v>
      </c>
      <c r="B101" s="1" t="s">
        <v>307</v>
      </c>
      <c r="C101" s="1" t="s">
        <v>308</v>
      </c>
      <c r="G101" s="5"/>
      <c r="H101" s="5"/>
      <c r="J101" s="6"/>
      <c r="K101" s="7"/>
      <c r="L101" s="7"/>
      <c r="AD101" s="8"/>
      <c r="AE101" s="1">
        <v>11</v>
      </c>
    </row>
    <row r="102" spans="1:31" s="1" customFormat="1" ht="12">
      <c r="A102" s="1" t="s">
        <v>309</v>
      </c>
      <c r="B102" s="1" t="s">
        <v>310</v>
      </c>
      <c r="C102" s="1" t="s">
        <v>311</v>
      </c>
      <c r="D102" s="1"/>
      <c r="E102" s="1">
        <v>300</v>
      </c>
      <c r="F102" s="1">
        <v>500</v>
      </c>
      <c r="G102" s="5">
        <f>E102*F102*3/1024</f>
        <v>439.453125</v>
      </c>
      <c r="H102" s="5">
        <v>450</v>
      </c>
      <c r="I102" s="1">
        <f>IF(AND(H102&gt;G102*0.9,H102&lt;G102*1.1),1,0)</f>
        <v>1</v>
      </c>
      <c r="J102" s="6">
        <v>5</v>
      </c>
      <c r="K102" s="7">
        <f>G102*8/J102/1024</f>
        <v>0.6866455078125</v>
      </c>
      <c r="L102" s="7">
        <v>0.72</v>
      </c>
      <c r="M102" s="1">
        <f>IF(AND(L102&gt;K102*0.9,L102&lt;K102*1.1),1,0)</f>
        <v>1</v>
      </c>
      <c r="N102" s="1">
        <v>2</v>
      </c>
      <c r="O102" s="1">
        <v>0</v>
      </c>
      <c r="P102" s="1">
        <v>1</v>
      </c>
      <c r="Q102" s="1">
        <v>0</v>
      </c>
      <c r="R102" s="1">
        <v>1</v>
      </c>
      <c r="S102" s="1">
        <v>5</v>
      </c>
      <c r="T102" s="1">
        <v>3</v>
      </c>
      <c r="U102" s="1">
        <v>6</v>
      </c>
      <c r="V102" s="1">
        <v>1</v>
      </c>
      <c r="W102" s="1">
        <v>0</v>
      </c>
      <c r="X102" s="1">
        <v>0</v>
      </c>
      <c r="Y102" s="1">
        <v>8</v>
      </c>
      <c r="Z102" s="1">
        <v>5</v>
      </c>
      <c r="AA102" s="1">
        <v>7</v>
      </c>
      <c r="AB102" s="1">
        <v>3</v>
      </c>
      <c r="AC102" s="1">
        <v>1</v>
      </c>
      <c r="AD102" s="8">
        <f>SUMPRODUCT(M102:AC102,M$4:AC$4)+I102*I$4+D102*D$4</f>
        <v>15.3</v>
      </c>
      <c r="AE102" s="1">
        <v>20</v>
      </c>
    </row>
    <row r="103" spans="1:31" s="1" customFormat="1" ht="12">
      <c r="A103" s="1" t="s">
        <v>312</v>
      </c>
      <c r="B103" s="1" t="s">
        <v>313</v>
      </c>
      <c r="C103" s="1" t="s">
        <v>314</v>
      </c>
      <c r="D103" s="1">
        <v>0.5</v>
      </c>
      <c r="E103" s="1">
        <v>85</v>
      </c>
      <c r="F103" s="1">
        <v>100</v>
      </c>
      <c r="G103" s="5">
        <f>E103*F103*3/1024</f>
        <v>24.90234375</v>
      </c>
      <c r="H103" s="5">
        <v>25</v>
      </c>
      <c r="I103" s="1">
        <f>IF(AND(H103&gt;G103*0.9,H103&lt;G103*1.1),1,0)</f>
        <v>1</v>
      </c>
      <c r="J103" s="6">
        <v>6</v>
      </c>
      <c r="K103" s="7">
        <f>G103*8/J103/1024</f>
        <v>0.0324249267578125</v>
      </c>
      <c r="L103" s="7">
        <v>0.033</v>
      </c>
      <c r="M103" s="1">
        <f>IF(AND(L103&gt;K103*0.9,L103&lt;K103*1.1),1,0)</f>
        <v>1</v>
      </c>
      <c r="N103" s="1">
        <v>2</v>
      </c>
      <c r="O103" s="1">
        <v>1</v>
      </c>
      <c r="P103" s="1">
        <v>1</v>
      </c>
      <c r="Q103" s="1">
        <v>0</v>
      </c>
      <c r="R103" s="1">
        <v>1</v>
      </c>
      <c r="S103" s="1">
        <v>8</v>
      </c>
      <c r="T103" s="1">
        <v>3</v>
      </c>
      <c r="U103" s="1">
        <v>6</v>
      </c>
      <c r="V103" s="1">
        <v>0</v>
      </c>
      <c r="W103" s="1">
        <v>0</v>
      </c>
      <c r="X103" s="1">
        <v>-1</v>
      </c>
      <c r="Y103" s="1">
        <v>10</v>
      </c>
      <c r="Z103" s="1">
        <v>4</v>
      </c>
      <c r="AA103" s="1">
        <v>6</v>
      </c>
      <c r="AB103" s="1">
        <v>3</v>
      </c>
      <c r="AC103" s="1">
        <v>1</v>
      </c>
      <c r="AD103" s="8">
        <f>SUMPRODUCT(M103:AC103,M$4:AC$4)+I103*I$4+D103*D$4</f>
        <v>13.457142857142857</v>
      </c>
      <c r="AE103" s="1">
        <v>19</v>
      </c>
    </row>
    <row r="104" spans="1:31" s="1" customFormat="1" ht="12">
      <c r="A104" s="1" t="s">
        <v>315</v>
      </c>
      <c r="B104" s="1" t="s">
        <v>316</v>
      </c>
      <c r="C104" s="1" t="s">
        <v>317</v>
      </c>
      <c r="G104" s="5"/>
      <c r="H104" s="5"/>
      <c r="J104" s="6"/>
      <c r="K104" s="7"/>
      <c r="L104" s="7"/>
      <c r="AD104" s="8"/>
      <c r="AE104" s="1">
        <v>19</v>
      </c>
    </row>
    <row r="105" spans="1:31" s="1" customFormat="1" ht="12">
      <c r="A105" s="1" t="s">
        <v>318</v>
      </c>
      <c r="B105" s="1" t="s">
        <v>319</v>
      </c>
      <c r="C105" s="1" t="s">
        <v>320</v>
      </c>
      <c r="D105" s="1"/>
      <c r="E105" s="1">
        <v>1000</v>
      </c>
      <c r="F105" s="1">
        <v>300</v>
      </c>
      <c r="G105" s="5">
        <f>E105*F105*3/1024</f>
        <v>878.90625</v>
      </c>
      <c r="H105" s="5">
        <v>900</v>
      </c>
      <c r="I105" s="1">
        <f>IF(AND(H105&gt;G105*0.9,H105&lt;G105*1.1),1,0)</f>
        <v>1</v>
      </c>
      <c r="J105" s="6">
        <v>6</v>
      </c>
      <c r="K105" s="7">
        <f>G105*8/J105/1024</f>
        <v>1.1444091796875</v>
      </c>
      <c r="L105" s="7">
        <v>1.2</v>
      </c>
      <c r="M105" s="1">
        <f>IF(AND(L105&gt;K105*0.9,L105&lt;K105*1.1),1,0)</f>
        <v>1</v>
      </c>
      <c r="N105" s="1">
        <v>2</v>
      </c>
      <c r="O105" s="1">
        <v>0</v>
      </c>
      <c r="P105" s="1">
        <v>1</v>
      </c>
      <c r="Q105" s="1">
        <v>1</v>
      </c>
      <c r="R105" s="1">
        <v>1</v>
      </c>
      <c r="S105" s="1">
        <v>10</v>
      </c>
      <c r="T105" s="1">
        <v>3</v>
      </c>
      <c r="U105" s="1">
        <v>6</v>
      </c>
      <c r="V105" s="1">
        <v>1</v>
      </c>
      <c r="W105" s="1">
        <v>0</v>
      </c>
      <c r="X105" s="1">
        <v>0</v>
      </c>
      <c r="Y105" s="1">
        <v>10</v>
      </c>
      <c r="Z105" s="1">
        <v>5</v>
      </c>
      <c r="AA105" s="1">
        <v>7</v>
      </c>
      <c r="AB105" s="1">
        <v>3</v>
      </c>
      <c r="AC105" s="1">
        <v>1</v>
      </c>
      <c r="AD105" s="8">
        <f>SUMPRODUCT(M105:AC105,M$4:AC$4)+I105*I$4+D105*D$4</f>
        <v>17</v>
      </c>
      <c r="AE105" s="1">
        <v>18</v>
      </c>
    </row>
    <row r="106" spans="1:31" s="1" customFormat="1" ht="12">
      <c r="A106" s="1" t="s">
        <v>321</v>
      </c>
      <c r="B106" s="1" t="s">
        <v>322</v>
      </c>
      <c r="C106" s="1" t="s">
        <v>323</v>
      </c>
      <c r="D106" s="1"/>
      <c r="E106" s="1">
        <v>700</v>
      </c>
      <c r="F106" s="1">
        <v>500</v>
      </c>
      <c r="G106" s="5">
        <f>E106*F106*3/1024</f>
        <v>1025.390625</v>
      </c>
      <c r="H106" s="5">
        <v>42.7246</v>
      </c>
      <c r="I106" s="1">
        <f>IF(AND(H106&gt;G106*0.9,H106&lt;G106*1.1),1,0)</f>
        <v>0</v>
      </c>
      <c r="J106" s="6">
        <v>3</v>
      </c>
      <c r="K106" s="7">
        <f>G106*8/J106/1024</f>
        <v>2.6702880859375</v>
      </c>
      <c r="L106" s="7">
        <v>2.67</v>
      </c>
      <c r="M106" s="1">
        <f>IF(AND(L106&gt;K106*0.9,L106&lt;K106*1.1),1,0)</f>
        <v>1</v>
      </c>
      <c r="N106" s="1">
        <v>2</v>
      </c>
      <c r="O106" s="1">
        <v>0</v>
      </c>
      <c r="P106" s="1">
        <v>0</v>
      </c>
      <c r="Q106" s="1">
        <v>0</v>
      </c>
      <c r="R106" s="1">
        <v>0</v>
      </c>
      <c r="S106" s="1">
        <v>10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1">
        <v>10</v>
      </c>
      <c r="Z106" s="1">
        <v>0</v>
      </c>
      <c r="AA106" s="1">
        <v>7</v>
      </c>
      <c r="AB106" s="1">
        <v>3</v>
      </c>
      <c r="AC106" s="1">
        <v>1</v>
      </c>
      <c r="AD106" s="8">
        <f>SUMPRODUCT(M106:AC106,M$4:AC$4)+I106*I$4+D106*D$4</f>
        <v>9</v>
      </c>
      <c r="AE106" s="1">
        <v>17</v>
      </c>
    </row>
    <row r="107" spans="1:31" s="1" customFormat="1" ht="12">
      <c r="A107" s="1" t="s">
        <v>324</v>
      </c>
      <c r="B107" s="1" t="s">
        <v>325</v>
      </c>
      <c r="C107" s="1" t="s">
        <v>326</v>
      </c>
      <c r="D107" s="1">
        <v>0.5</v>
      </c>
      <c r="E107" s="1">
        <v>300</v>
      </c>
      <c r="F107" s="1">
        <v>80</v>
      </c>
      <c r="G107" s="5">
        <f>E107*F107*3/1024</f>
        <v>70.3125</v>
      </c>
      <c r="H107" s="5">
        <v>72</v>
      </c>
      <c r="I107" s="1">
        <f>IF(AND(H107&gt;G107*0.9,H107&lt;G107*1.1),1,0)</f>
        <v>1</v>
      </c>
      <c r="J107" s="6">
        <v>6</v>
      </c>
      <c r="K107" s="7">
        <f>G107*8/J107/1024</f>
        <v>0.091552734375</v>
      </c>
      <c r="L107" s="7">
        <v>0.092</v>
      </c>
      <c r="M107" s="1">
        <f>IF(AND(L107&gt;K107*0.9,L107&lt;K107*1.1),1,0)</f>
        <v>1</v>
      </c>
      <c r="N107" s="1">
        <v>2</v>
      </c>
      <c r="O107" s="1">
        <v>0</v>
      </c>
      <c r="P107" s="1">
        <v>1</v>
      </c>
      <c r="Q107" s="1">
        <v>0</v>
      </c>
      <c r="R107" s="1">
        <v>0</v>
      </c>
      <c r="S107" s="1">
        <v>8</v>
      </c>
      <c r="T107" s="1">
        <v>3</v>
      </c>
      <c r="U107" s="1">
        <v>6</v>
      </c>
      <c r="V107" s="1">
        <v>1</v>
      </c>
      <c r="W107" s="1">
        <v>0</v>
      </c>
      <c r="X107" s="1">
        <v>0</v>
      </c>
      <c r="Y107" s="1">
        <v>10</v>
      </c>
      <c r="Z107" s="1">
        <v>2</v>
      </c>
      <c r="AA107" s="1">
        <v>6</v>
      </c>
      <c r="AB107" s="1">
        <v>3</v>
      </c>
      <c r="AC107" s="1">
        <v>1</v>
      </c>
      <c r="AD107" s="8">
        <f>SUMPRODUCT(M107:AC107,M$4:AC$4)+I107*I$4+D107*D$4</f>
        <v>13.057142857142857</v>
      </c>
      <c r="AE107" s="1">
        <v>15</v>
      </c>
    </row>
    <row r="108" spans="1:31" s="1" customFormat="1" ht="12">
      <c r="A108" s="1" t="s">
        <v>327</v>
      </c>
      <c r="B108" s="1" t="s">
        <v>328</v>
      </c>
      <c r="C108" s="1" t="s">
        <v>329</v>
      </c>
      <c r="D108" s="1"/>
      <c r="E108" s="1">
        <v>700</v>
      </c>
      <c r="F108" s="1">
        <v>600</v>
      </c>
      <c r="G108" s="5">
        <f>E108*F108*3/1024</f>
        <v>1230.46875</v>
      </c>
      <c r="H108" s="5">
        <v>1260</v>
      </c>
      <c r="I108" s="1">
        <f>IF(AND(H108&gt;G108*0.9,H108&lt;G108*1.1),1,0)</f>
        <v>1</v>
      </c>
      <c r="J108" s="6">
        <v>3</v>
      </c>
      <c r="K108" s="7">
        <f>G108*8/J108/1024</f>
        <v>3.204345703125</v>
      </c>
      <c r="L108" s="7">
        <v>0.30000000000000004</v>
      </c>
      <c r="M108" s="1">
        <f>IF(AND(L108&gt;K108*0.9,L108&lt;K108*1.1),1,0)</f>
        <v>0</v>
      </c>
      <c r="N108" s="1">
        <v>2</v>
      </c>
      <c r="O108" s="1">
        <v>1</v>
      </c>
      <c r="P108" s="1">
        <v>1</v>
      </c>
      <c r="Q108" s="1">
        <v>0</v>
      </c>
      <c r="R108" s="1">
        <v>1</v>
      </c>
      <c r="S108" s="1">
        <v>8</v>
      </c>
      <c r="T108" s="1">
        <v>2</v>
      </c>
      <c r="U108" s="1">
        <v>6</v>
      </c>
      <c r="V108" s="1">
        <v>1</v>
      </c>
      <c r="W108" s="1">
        <v>0</v>
      </c>
      <c r="X108" s="1">
        <v>-1</v>
      </c>
      <c r="Y108" s="1">
        <v>8</v>
      </c>
      <c r="Z108" s="1">
        <v>4</v>
      </c>
      <c r="AA108" s="1">
        <v>7</v>
      </c>
      <c r="AB108" s="1">
        <v>2</v>
      </c>
      <c r="AC108" s="1">
        <v>0</v>
      </c>
      <c r="AD108" s="8">
        <f>SUMPRODUCT(M108:AC108,M$4:AC$4)+I108*I$4+D108*D$4</f>
        <v>12.233333333333334</v>
      </c>
      <c r="AE108" s="1">
        <v>15</v>
      </c>
    </row>
    <row r="109" spans="1:31" s="1" customFormat="1" ht="12">
      <c r="A109" s="1" t="s">
        <v>330</v>
      </c>
      <c r="B109" s="1" t="s">
        <v>331</v>
      </c>
      <c r="C109" s="1" t="s">
        <v>332</v>
      </c>
      <c r="D109" s="1"/>
      <c r="E109" s="1">
        <v>500</v>
      </c>
      <c r="F109" s="1">
        <v>400</v>
      </c>
      <c r="G109" s="5">
        <f>E109*F109*3/1024</f>
        <v>585.9375</v>
      </c>
      <c r="H109" s="5">
        <v>586</v>
      </c>
      <c r="I109" s="1">
        <f>IF(AND(H109&gt;G109*0.9,H109&lt;G109*1.1),1,0)</f>
        <v>1</v>
      </c>
      <c r="J109" s="6">
        <v>8</v>
      </c>
      <c r="K109" s="7">
        <f>G109*8/J109/1024</f>
        <v>0.57220458984375</v>
      </c>
      <c r="L109" s="7">
        <v>0.6000000000000001</v>
      </c>
      <c r="M109" s="1">
        <f>IF(AND(L109&gt;K109*0.9,L109&lt;K109*1.1),1,0)</f>
        <v>1</v>
      </c>
      <c r="N109" s="1">
        <v>2</v>
      </c>
      <c r="O109" s="1">
        <v>0</v>
      </c>
      <c r="P109" s="1">
        <v>1</v>
      </c>
      <c r="Q109" s="1">
        <v>0</v>
      </c>
      <c r="R109" s="1">
        <v>1</v>
      </c>
      <c r="S109" s="1">
        <v>10</v>
      </c>
      <c r="T109" s="1">
        <v>3</v>
      </c>
      <c r="U109" s="1">
        <v>6</v>
      </c>
      <c r="V109" s="1">
        <v>1</v>
      </c>
      <c r="W109" s="1">
        <v>0</v>
      </c>
      <c r="X109" s="1">
        <v>0</v>
      </c>
      <c r="Y109" s="1">
        <v>9</v>
      </c>
      <c r="Z109" s="1">
        <v>1</v>
      </c>
      <c r="AA109" s="1">
        <v>7</v>
      </c>
      <c r="AB109" s="1">
        <v>3</v>
      </c>
      <c r="AC109" s="1">
        <v>1</v>
      </c>
      <c r="AD109" s="8">
        <f>SUMPRODUCT(M109:AC109,M$4:AC$4)+I109*I$4+D109*D$4</f>
        <v>15.1</v>
      </c>
      <c r="AE109" s="1">
        <v>19</v>
      </c>
    </row>
    <row r="110" spans="1:30" s="1" customFormat="1" ht="12">
      <c r="A110" s="1" t="s">
        <v>333</v>
      </c>
      <c r="B110" s="1" t="s">
        <v>334</v>
      </c>
      <c r="C110" s="1" t="s">
        <v>335</v>
      </c>
      <c r="D110" s="1"/>
      <c r="E110" s="1">
        <v>70</v>
      </c>
      <c r="F110" s="1">
        <v>85</v>
      </c>
      <c r="G110" s="5">
        <f>E110*F110*3/1024</f>
        <v>17.431640625</v>
      </c>
      <c r="H110" s="5">
        <v>17</v>
      </c>
      <c r="I110" s="1">
        <f>IF(AND(H110&gt;G110*0.9,H110&lt;G110*1.1),1,0)</f>
        <v>1</v>
      </c>
      <c r="J110" s="6">
        <v>4</v>
      </c>
      <c r="K110" s="7">
        <f>G110*8/J110/1024</f>
        <v>0.034046173095703125</v>
      </c>
      <c r="L110" s="7">
        <v>4.35</v>
      </c>
      <c r="M110" s="1">
        <f>IF(AND(L110&gt;K110*0.9,L110&lt;K110*1.1),1,0)</f>
        <v>0</v>
      </c>
      <c r="N110" s="1">
        <v>2</v>
      </c>
      <c r="O110" s="1">
        <v>1</v>
      </c>
      <c r="P110" s="1">
        <v>1</v>
      </c>
      <c r="Q110" s="1">
        <v>0</v>
      </c>
      <c r="R110" s="1">
        <v>1</v>
      </c>
      <c r="S110" s="1">
        <v>9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1">
        <v>10</v>
      </c>
      <c r="Z110" s="1">
        <v>1</v>
      </c>
      <c r="AA110" s="1">
        <v>7</v>
      </c>
      <c r="AB110" s="1">
        <v>3</v>
      </c>
      <c r="AC110" s="1">
        <v>0</v>
      </c>
      <c r="AD110" s="8">
        <f>SUMPRODUCT(M110:AC110,M$4:AC$4)+I110*I$4+D110*D$4</f>
        <v>12.1</v>
      </c>
    </row>
    <row r="111" spans="1:31" s="1" customFormat="1" ht="12">
      <c r="A111" s="1" t="s">
        <v>336</v>
      </c>
      <c r="B111" s="1" t="s">
        <v>337</v>
      </c>
      <c r="C111" s="1" t="s">
        <v>338</v>
      </c>
      <c r="D111" s="1"/>
      <c r="E111" s="1">
        <v>70</v>
      </c>
      <c r="F111" s="1">
        <v>80</v>
      </c>
      <c r="G111" s="5">
        <f>E111*F111*3/1024</f>
        <v>16.40625</v>
      </c>
      <c r="H111" s="5">
        <v>16.4</v>
      </c>
      <c r="I111" s="1">
        <f>IF(AND(H111&gt;G111*0.9,H111&lt;G111*1.1),1,0)</f>
        <v>1</v>
      </c>
      <c r="J111" s="6">
        <v>3</v>
      </c>
      <c r="K111" s="7">
        <f>G111*8/J111/1024</f>
        <v>0.042724609375</v>
      </c>
      <c r="L111" s="7">
        <v>0.043000000000000003</v>
      </c>
      <c r="M111" s="1">
        <f>IF(AND(L111&gt;K111*0.9,L111&lt;K111*1.1),1,0)</f>
        <v>1</v>
      </c>
      <c r="N111" s="1">
        <v>2</v>
      </c>
      <c r="O111" s="1">
        <v>1</v>
      </c>
      <c r="P111" s="1">
        <v>1</v>
      </c>
      <c r="Q111" s="1">
        <v>0</v>
      </c>
      <c r="R111" s="1">
        <v>0</v>
      </c>
      <c r="S111" s="1">
        <v>7</v>
      </c>
      <c r="T111" s="1">
        <v>3</v>
      </c>
      <c r="U111" s="1">
        <v>6</v>
      </c>
      <c r="V111" s="1">
        <v>1</v>
      </c>
      <c r="W111" s="1">
        <v>0</v>
      </c>
      <c r="X111" s="1">
        <v>0</v>
      </c>
      <c r="Y111" s="1">
        <v>10</v>
      </c>
      <c r="Z111" s="1">
        <v>4</v>
      </c>
      <c r="AA111" s="1">
        <v>7</v>
      </c>
      <c r="AB111" s="1">
        <v>3</v>
      </c>
      <c r="AC111" s="1">
        <v>1</v>
      </c>
      <c r="AD111" s="8">
        <f>SUMPRODUCT(M111:AC111,M$4:AC$4)+I111*I$4+D111*D$4</f>
        <v>15.5</v>
      </c>
      <c r="AE111" s="1">
        <v>19</v>
      </c>
    </row>
    <row r="112" spans="1:31" s="1" customFormat="1" ht="12">
      <c r="A112" s="1" t="s">
        <v>339</v>
      </c>
      <c r="B112" s="1" t="s">
        <v>340</v>
      </c>
      <c r="C112" s="1" t="s">
        <v>341</v>
      </c>
      <c r="D112" s="1">
        <v>0.5</v>
      </c>
      <c r="E112" s="1">
        <v>80</v>
      </c>
      <c r="F112" s="1">
        <v>200</v>
      </c>
      <c r="G112" s="5">
        <f>E112*F112*3/1024</f>
        <v>46.875</v>
      </c>
      <c r="H112" s="5">
        <v>46.875</v>
      </c>
      <c r="I112" s="1">
        <f>IF(AND(H112&gt;G112*0.9,H112&lt;G112*1.1),1,0)</f>
        <v>1</v>
      </c>
      <c r="J112" s="6">
        <v>4</v>
      </c>
      <c r="K112" s="7">
        <f>G112*8/J112/1024</f>
        <v>0.091552734375</v>
      </c>
      <c r="L112" s="7">
        <v>0.1</v>
      </c>
      <c r="M112" s="1">
        <f>IF(AND(L112&gt;K112*0.9,L112&lt;K112*1.1),1,0)</f>
        <v>1</v>
      </c>
      <c r="N112" s="1">
        <v>2</v>
      </c>
      <c r="O112" s="1">
        <v>2</v>
      </c>
      <c r="P112" s="1">
        <v>1</v>
      </c>
      <c r="Q112" s="1">
        <v>0</v>
      </c>
      <c r="R112" s="1">
        <v>1</v>
      </c>
      <c r="S112" s="1">
        <v>10</v>
      </c>
      <c r="T112" s="1">
        <v>3</v>
      </c>
      <c r="U112" s="1">
        <v>6</v>
      </c>
      <c r="V112" s="1">
        <v>1</v>
      </c>
      <c r="W112" s="1">
        <v>0</v>
      </c>
      <c r="X112" s="1">
        <v>0</v>
      </c>
      <c r="Y112" s="1">
        <v>10</v>
      </c>
      <c r="Z112" s="1">
        <v>1</v>
      </c>
      <c r="AA112" s="1">
        <v>7</v>
      </c>
      <c r="AB112" s="1">
        <v>3</v>
      </c>
      <c r="AC112" s="1">
        <v>1</v>
      </c>
      <c r="AD112" s="8">
        <f>SUMPRODUCT(M112:AC112,M$4:AC$4)+I112*I$4+D112*D$4</f>
        <v>16.2</v>
      </c>
      <c r="AE112" s="1">
        <v>18</v>
      </c>
    </row>
    <row r="113" spans="1:31" s="1" customFormat="1" ht="12">
      <c r="A113" s="1" t="s">
        <v>342</v>
      </c>
      <c r="B113" s="1" t="s">
        <v>343</v>
      </c>
      <c r="C113" s="1" t="s">
        <v>344</v>
      </c>
      <c r="D113" s="1"/>
      <c r="E113" s="1">
        <v>700</v>
      </c>
      <c r="F113" s="1">
        <v>300</v>
      </c>
      <c r="G113" s="5">
        <f>E113*F113*3/1024</f>
        <v>615.234375</v>
      </c>
      <c r="H113" s="5">
        <v>630</v>
      </c>
      <c r="I113" s="1">
        <f>IF(AND(H113&gt;G113*0.9,H113&lt;G113*1.1),1,0)</f>
        <v>1</v>
      </c>
      <c r="J113" s="6">
        <v>4</v>
      </c>
      <c r="K113" s="7">
        <f>G113*8/J113/1024</f>
        <v>1.201629638671875</v>
      </c>
      <c r="L113" s="7">
        <v>1.26</v>
      </c>
      <c r="M113" s="1">
        <f>IF(AND(L113&gt;K113*0.9,L113&lt;K113*1.1),1,0)</f>
        <v>1</v>
      </c>
      <c r="N113" s="1">
        <v>2</v>
      </c>
      <c r="O113" s="1">
        <v>0</v>
      </c>
      <c r="P113" s="1">
        <v>1</v>
      </c>
      <c r="Q113" s="1">
        <v>0</v>
      </c>
      <c r="R113" s="1">
        <v>1</v>
      </c>
      <c r="S113" s="1">
        <v>8</v>
      </c>
      <c r="T113" s="1">
        <v>3</v>
      </c>
      <c r="U113" s="1">
        <v>6</v>
      </c>
      <c r="V113" s="1">
        <v>1</v>
      </c>
      <c r="W113" s="1">
        <v>0</v>
      </c>
      <c r="X113" s="1">
        <v>0</v>
      </c>
      <c r="Y113" s="1">
        <v>4</v>
      </c>
      <c r="Z113" s="1">
        <v>1</v>
      </c>
      <c r="AA113" s="1">
        <v>5</v>
      </c>
      <c r="AB113" s="1">
        <v>3</v>
      </c>
      <c r="AC113" s="1">
        <v>1</v>
      </c>
      <c r="AD113" s="8">
        <f>SUMPRODUCT(M113:AC113,M$4:AC$4)+I113*I$4+D113*D$4</f>
        <v>14.114285714285714</v>
      </c>
      <c r="AE113" s="1">
        <v>20</v>
      </c>
    </row>
    <row r="114" spans="1:30" s="1" customFormat="1" ht="12">
      <c r="A114" s="1" t="s">
        <v>345</v>
      </c>
      <c r="B114" s="1"/>
      <c r="C114" s="1" t="s">
        <v>346</v>
      </c>
      <c r="D114" s="1">
        <v>0.5</v>
      </c>
      <c r="E114" s="1">
        <v>700</v>
      </c>
      <c r="F114" s="1">
        <v>800</v>
      </c>
      <c r="G114" s="5">
        <f>E114*F114*3/1024</f>
        <v>1640.625</v>
      </c>
      <c r="H114" s="12">
        <v>23333.33</v>
      </c>
      <c r="I114" s="1">
        <f>IF(AND(H114&gt;G114*0.9,H114&lt;G114*1.1),1,0)</f>
        <v>0</v>
      </c>
      <c r="J114" s="6">
        <v>10</v>
      </c>
      <c r="K114" s="7">
        <f>G114*8/J114/1024</f>
        <v>1.28173828125</v>
      </c>
      <c r="L114" s="7">
        <v>2.33</v>
      </c>
      <c r="M114" s="1">
        <f>IF(AND(L114&gt;K114*0.9,L114&lt;K114*1.1),1,0)</f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-1</v>
      </c>
      <c r="Y114" s="1">
        <v>10</v>
      </c>
      <c r="Z114" s="1">
        <v>5</v>
      </c>
      <c r="AA114" s="1">
        <v>7</v>
      </c>
      <c r="AB114" s="1">
        <v>3</v>
      </c>
      <c r="AC114" s="1">
        <v>1</v>
      </c>
      <c r="AD114" s="8">
        <f>SUMPRODUCT(M114:AC114,M$4:AC$4)+I114*I$4+D114*D$4</f>
        <v>3.5</v>
      </c>
    </row>
    <row r="115" spans="1:30" s="1" customFormat="1" ht="12">
      <c r="A115" s="1" t="s">
        <v>347</v>
      </c>
      <c r="B115" s="1" t="s">
        <v>348</v>
      </c>
      <c r="C115" s="1" t="s">
        <v>349</v>
      </c>
      <c r="D115" s="1"/>
      <c r="E115" s="1">
        <v>300</v>
      </c>
      <c r="F115" s="1">
        <v>400</v>
      </c>
      <c r="G115" s="5">
        <f>E115*F115*3/1024</f>
        <v>351.5625</v>
      </c>
      <c r="H115" s="5">
        <v>5000</v>
      </c>
      <c r="I115" s="1">
        <f>IF(AND(H115&gt;G115*0.9,H115&lt;G115*1.1),1,0)</f>
        <v>0</v>
      </c>
      <c r="J115" s="6">
        <v>6</v>
      </c>
      <c r="K115" s="7">
        <f>G115*8/J115/1024</f>
        <v>0.457763671875</v>
      </c>
      <c r="L115" s="7">
        <v>833</v>
      </c>
      <c r="M115" s="1">
        <f>IF(AND(L115&gt;K115*0.9,L115&lt;K115*1.1),1,0)</f>
        <v>0</v>
      </c>
      <c r="N115" s="1">
        <v>2</v>
      </c>
      <c r="O115" s="1">
        <v>0</v>
      </c>
      <c r="P115" s="1">
        <v>1</v>
      </c>
      <c r="Q115" s="1">
        <v>0</v>
      </c>
      <c r="R115" s="1">
        <v>0</v>
      </c>
      <c r="S115" s="1">
        <v>8</v>
      </c>
      <c r="T115" s="1">
        <v>3</v>
      </c>
      <c r="U115" s="1">
        <v>6</v>
      </c>
      <c r="V115" s="1">
        <v>1</v>
      </c>
      <c r="W115" s="1">
        <v>0</v>
      </c>
      <c r="X115" s="1">
        <v>-1</v>
      </c>
      <c r="Y115" s="1">
        <v>10</v>
      </c>
      <c r="Z115" s="1">
        <v>5</v>
      </c>
      <c r="AA115" s="1">
        <v>7</v>
      </c>
      <c r="AB115" s="1">
        <v>3</v>
      </c>
      <c r="AC115" s="1">
        <v>1</v>
      </c>
      <c r="AD115" s="8">
        <f>SUMPRODUCT(M115:AC115,M$4:AC$4)+I115*I$4+D115*D$4</f>
        <v>9.8</v>
      </c>
    </row>
  </sheetData>
  <mergeCells count="3">
    <mergeCell ref="E1:M1"/>
    <mergeCell ref="N1:O1"/>
    <mergeCell ref="S1:U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&amp;C&amp;A</oddHeader>
    <oddFooter>&amp;CPage &amp;P</oddFooter>
  </headerFooter>
  <rowBreaks count="1" manualBreakCount="1">
    <brk id="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F89" sqref="F89"/>
    </sheetView>
  </sheetViews>
  <sheetFormatPr defaultColWidth="9.140625" defaultRowHeight="12.75"/>
  <cols>
    <col min="1" max="1" width="14.00390625" style="0" customWidth="1"/>
    <col min="2" max="2" width="13.8515625" style="0" customWidth="1"/>
    <col min="3" max="3" width="7.8515625" style="0" customWidth="1"/>
    <col min="4" max="4" width="6.00390625" style="0" customWidth="1"/>
    <col min="5" max="5" width="3.8515625" style="0" customWidth="1"/>
    <col min="6" max="256" width="10.421875" style="0" customWidth="1"/>
  </cols>
  <sheetData>
    <row r="1" spans="1:6" ht="12">
      <c r="A1" s="1" t="s">
        <v>350</v>
      </c>
      <c r="B1" s="1" t="s">
        <v>351</v>
      </c>
      <c r="C1" s="1" t="s">
        <v>352</v>
      </c>
      <c r="D1" s="8">
        <v>10.9</v>
      </c>
      <c r="E1" s="1">
        <v>20</v>
      </c>
      <c r="F1">
        <f>(D1+E1)/2</f>
        <v>15.45</v>
      </c>
    </row>
    <row r="2" spans="1:6" ht="12">
      <c r="A2" s="1" t="s">
        <v>353</v>
      </c>
      <c r="B2" s="1" t="s">
        <v>354</v>
      </c>
      <c r="C2" s="1" t="s">
        <v>355</v>
      </c>
      <c r="D2" s="8">
        <v>12.514285714285714</v>
      </c>
      <c r="E2" s="1">
        <v>3</v>
      </c>
      <c r="F2">
        <f>(D2+E2)/2</f>
        <v>7.757142857142857</v>
      </c>
    </row>
    <row r="3" spans="1:6" ht="12">
      <c r="A3" s="1" t="s">
        <v>356</v>
      </c>
      <c r="B3" s="1" t="s">
        <v>357</v>
      </c>
      <c r="C3" s="1" t="s">
        <v>358</v>
      </c>
      <c r="D3" s="8">
        <v>15.6</v>
      </c>
      <c r="E3" s="1">
        <v>5.5</v>
      </c>
      <c r="F3">
        <f>(D3+E3)/2</f>
        <v>10.55</v>
      </c>
    </row>
    <row r="4" spans="1:6" ht="12">
      <c r="A4" s="1" t="s">
        <v>359</v>
      </c>
      <c r="B4" s="1" t="s">
        <v>360</v>
      </c>
      <c r="C4" s="1" t="s">
        <v>361</v>
      </c>
      <c r="D4" s="8">
        <v>12.1</v>
      </c>
      <c r="E4" s="1">
        <v>19</v>
      </c>
      <c r="F4">
        <f>(D4+E4)/2</f>
        <v>15.55</v>
      </c>
    </row>
    <row r="5" spans="1:6" ht="12">
      <c r="A5" s="1" t="s">
        <v>362</v>
      </c>
      <c r="B5" s="1" t="s">
        <v>363</v>
      </c>
      <c r="C5" s="1" t="s">
        <v>364</v>
      </c>
      <c r="D5" s="8">
        <v>5.521428571428571</v>
      </c>
      <c r="E5" s="1">
        <v>15</v>
      </c>
      <c r="F5">
        <f>(D5+E5)/2</f>
        <v>10.260714285714286</v>
      </c>
    </row>
    <row r="6" spans="1:6" ht="12">
      <c r="A6" s="1" t="s">
        <v>365</v>
      </c>
      <c r="B6" s="1" t="s">
        <v>366</v>
      </c>
      <c r="C6" s="1" t="s">
        <v>367</v>
      </c>
      <c r="D6" s="8">
        <v>14.9</v>
      </c>
      <c r="E6" s="1">
        <v>20</v>
      </c>
      <c r="F6">
        <f>(D6+E6)/2</f>
        <v>17.45</v>
      </c>
    </row>
    <row r="7" spans="1:6" ht="12">
      <c r="A7" s="1" t="s">
        <v>368</v>
      </c>
      <c r="B7" s="1" t="s">
        <v>369</v>
      </c>
      <c r="C7" s="1" t="s">
        <v>370</v>
      </c>
      <c r="D7" s="8">
        <v>14.757142857142858</v>
      </c>
      <c r="E7" s="1">
        <v>20</v>
      </c>
      <c r="F7">
        <f>(D7+E7)/2</f>
        <v>17.37857142857143</v>
      </c>
    </row>
    <row r="8" spans="1:6" ht="12">
      <c r="A8" s="1" t="s">
        <v>371</v>
      </c>
      <c r="B8" s="1" t="s">
        <v>372</v>
      </c>
      <c r="C8" s="1" t="s">
        <v>373</v>
      </c>
      <c r="D8" s="8">
        <v>5.066666666666666</v>
      </c>
      <c r="E8" s="1">
        <v>4</v>
      </c>
      <c r="F8">
        <f>(D8+E8)/2</f>
        <v>4.533333333333333</v>
      </c>
    </row>
    <row r="9" spans="1:6" ht="12">
      <c r="A9" s="1" t="s">
        <v>374</v>
      </c>
      <c r="B9" s="1" t="s">
        <v>375</v>
      </c>
      <c r="C9" s="1" t="s">
        <v>376</v>
      </c>
      <c r="D9" s="8">
        <v>11.75</v>
      </c>
      <c r="E9" s="1">
        <v>12</v>
      </c>
      <c r="F9">
        <f>(D9+E9)/2</f>
        <v>11.875</v>
      </c>
    </row>
    <row r="10" spans="1:6" ht="12">
      <c r="A10" s="1" t="s">
        <v>377</v>
      </c>
      <c r="B10" s="1" t="s">
        <v>378</v>
      </c>
      <c r="C10" s="1" t="s">
        <v>379</v>
      </c>
      <c r="D10" s="8">
        <v>8.8</v>
      </c>
      <c r="E10" s="1">
        <v>5</v>
      </c>
      <c r="F10">
        <f>(D10+E10)/2</f>
        <v>6.9</v>
      </c>
    </row>
    <row r="11" spans="1:6" ht="12">
      <c r="A11" s="1" t="s">
        <v>380</v>
      </c>
      <c r="B11" s="1" t="s">
        <v>381</v>
      </c>
      <c r="C11" s="1" t="s">
        <v>382</v>
      </c>
      <c r="D11" s="8">
        <v>13.8</v>
      </c>
      <c r="E11" s="1">
        <v>17</v>
      </c>
      <c r="F11">
        <f>(D11+E11)/2</f>
        <v>15.4</v>
      </c>
    </row>
    <row r="12" spans="1:6" ht="12">
      <c r="A12" s="1" t="s">
        <v>383</v>
      </c>
      <c r="B12" s="1" t="s">
        <v>384</v>
      </c>
      <c r="C12" s="1" t="s">
        <v>385</v>
      </c>
      <c r="D12" s="8">
        <v>13</v>
      </c>
      <c r="E12" s="1"/>
      <c r="F12">
        <f>(D12+E12)/2</f>
        <v>6.5</v>
      </c>
    </row>
    <row r="13" spans="1:6" ht="12">
      <c r="A13" s="1" t="s">
        <v>386</v>
      </c>
      <c r="B13" s="1" t="s">
        <v>387</v>
      </c>
      <c r="C13" s="1" t="s">
        <v>388</v>
      </c>
      <c r="D13" s="8">
        <v>10.016666666666667</v>
      </c>
      <c r="E13" s="1">
        <v>5</v>
      </c>
      <c r="F13">
        <f>(D13+E13)/2</f>
        <v>7.508333333333334</v>
      </c>
    </row>
    <row r="14" spans="1:6" ht="12">
      <c r="A14" s="1" t="s">
        <v>389</v>
      </c>
      <c r="B14" s="1" t="s">
        <v>390</v>
      </c>
      <c r="C14" s="1" t="s">
        <v>391</v>
      </c>
      <c r="D14" s="8">
        <v>10.75</v>
      </c>
      <c r="E14" s="1">
        <v>4.5</v>
      </c>
      <c r="F14">
        <f>(D14+E14)/2</f>
        <v>7.625</v>
      </c>
    </row>
    <row r="15" spans="1:6" ht="12">
      <c r="A15" s="1" t="s">
        <v>392</v>
      </c>
      <c r="B15" s="1" t="s">
        <v>393</v>
      </c>
      <c r="C15" s="1" t="s">
        <v>394</v>
      </c>
      <c r="D15" s="8">
        <v>13.35</v>
      </c>
      <c r="E15" s="1">
        <v>6</v>
      </c>
      <c r="F15">
        <f>(D15+E15)/2</f>
        <v>9.675</v>
      </c>
    </row>
    <row r="16" spans="1:6" ht="12">
      <c r="A16" s="1" t="s">
        <v>395</v>
      </c>
      <c r="B16" s="1" t="s">
        <v>396</v>
      </c>
      <c r="C16" s="1" t="s">
        <v>397</v>
      </c>
      <c r="D16" s="8">
        <v>13</v>
      </c>
      <c r="E16" s="1">
        <v>20</v>
      </c>
      <c r="F16">
        <f>(D16+E16)/2</f>
        <v>16.5</v>
      </c>
    </row>
    <row r="17" spans="1:6" ht="12">
      <c r="A17" s="1" t="s">
        <v>398</v>
      </c>
      <c r="B17" s="1" t="s">
        <v>399</v>
      </c>
      <c r="C17" s="1" t="s">
        <v>400</v>
      </c>
      <c r="D17" s="8">
        <v>7.2</v>
      </c>
      <c r="E17" s="1">
        <v>19</v>
      </c>
      <c r="F17">
        <f>(D17+E17)/2</f>
        <v>13.1</v>
      </c>
    </row>
    <row r="18" spans="1:6" ht="12">
      <c r="A18" s="1" t="s">
        <v>401</v>
      </c>
      <c r="B18" s="1" t="s">
        <v>402</v>
      </c>
      <c r="C18" s="1" t="s">
        <v>403</v>
      </c>
      <c r="D18" s="8">
        <v>12.707142857142857</v>
      </c>
      <c r="E18" s="1">
        <v>19</v>
      </c>
      <c r="F18">
        <f>(D18+E18)/2</f>
        <v>15.853571428571428</v>
      </c>
    </row>
    <row r="19" spans="1:6" ht="12">
      <c r="A19" s="1" t="s">
        <v>404</v>
      </c>
      <c r="B19" s="1" t="s">
        <v>405</v>
      </c>
      <c r="C19" s="1" t="s">
        <v>406</v>
      </c>
      <c r="D19" s="8">
        <v>14.757142857142858</v>
      </c>
      <c r="E19" s="1">
        <v>16</v>
      </c>
      <c r="F19">
        <f>(D19+E19)/2</f>
        <v>15.37857142857143</v>
      </c>
    </row>
    <row r="20" spans="1:5" ht="12">
      <c r="A20" s="1" t="s">
        <v>407</v>
      </c>
      <c r="B20" s="1" t="s">
        <v>408</v>
      </c>
      <c r="C20" s="1" t="s">
        <v>409</v>
      </c>
      <c r="D20" s="8">
        <v>3.873809523809524</v>
      </c>
      <c r="E20" s="1"/>
    </row>
    <row r="21" spans="1:6" ht="12">
      <c r="A21" s="1" t="s">
        <v>410</v>
      </c>
      <c r="B21" s="1" t="s">
        <v>411</v>
      </c>
      <c r="C21" s="1" t="s">
        <v>412</v>
      </c>
      <c r="D21" s="8">
        <v>12.707142857142857</v>
      </c>
      <c r="E21" s="1">
        <v>11</v>
      </c>
      <c r="F21">
        <f>(D21+E21)/2</f>
        <v>11.853571428571428</v>
      </c>
    </row>
    <row r="22" spans="1:5" ht="12">
      <c r="A22" s="1" t="s">
        <v>413</v>
      </c>
      <c r="B22" s="1" t="s">
        <v>414</v>
      </c>
      <c r="C22" s="1" t="s">
        <v>415</v>
      </c>
      <c r="D22" s="8">
        <v>9.7</v>
      </c>
      <c r="E22" s="1"/>
    </row>
    <row r="23" spans="1:6" ht="12">
      <c r="A23" s="1" t="s">
        <v>416</v>
      </c>
      <c r="B23" s="1" t="s">
        <v>417</v>
      </c>
      <c r="C23" s="1" t="s">
        <v>418</v>
      </c>
      <c r="D23" s="8">
        <v>6.766666666666667</v>
      </c>
      <c r="E23" s="1">
        <v>7.5</v>
      </c>
      <c r="F23">
        <f>(D23+E23)/2</f>
        <v>7.133333333333333</v>
      </c>
    </row>
    <row r="24" spans="1:6" ht="12">
      <c r="A24" s="1" t="s">
        <v>419</v>
      </c>
      <c r="B24" s="1" t="s">
        <v>420</v>
      </c>
      <c r="C24" s="1" t="s">
        <v>421</v>
      </c>
      <c r="D24" s="8">
        <v>13.707142857142857</v>
      </c>
      <c r="E24" s="1">
        <v>20</v>
      </c>
      <c r="F24">
        <f>(D24+E24)/2</f>
        <v>16.853571428571428</v>
      </c>
    </row>
    <row r="25" spans="1:5" ht="12">
      <c r="A25" s="1" t="s">
        <v>422</v>
      </c>
      <c r="B25" s="1" t="s">
        <v>423</v>
      </c>
      <c r="C25" s="1"/>
      <c r="D25" s="8"/>
      <c r="E25" s="1">
        <v>18</v>
      </c>
    </row>
    <row r="26" spans="1:6" ht="12">
      <c r="A26" s="1" t="s">
        <v>424</v>
      </c>
      <c r="B26" s="1" t="s">
        <v>425</v>
      </c>
      <c r="C26" s="1" t="s">
        <v>426</v>
      </c>
      <c r="D26" s="8">
        <v>15.6</v>
      </c>
      <c r="E26" s="1">
        <v>18</v>
      </c>
      <c r="F26">
        <f>(D26+E26)/2</f>
        <v>16.8</v>
      </c>
    </row>
    <row r="27" spans="1:6" ht="12">
      <c r="A27" s="1" t="s">
        <v>427</v>
      </c>
      <c r="B27" s="1" t="s">
        <v>428</v>
      </c>
      <c r="C27" s="1" t="s">
        <v>429</v>
      </c>
      <c r="D27" s="8">
        <v>7.216666666666667</v>
      </c>
      <c r="E27" s="1">
        <v>6</v>
      </c>
      <c r="F27">
        <f>(D27+E27)/2</f>
        <v>6.608333333333333</v>
      </c>
    </row>
    <row r="28" spans="1:6" ht="12">
      <c r="A28" s="1" t="s">
        <v>430</v>
      </c>
      <c r="B28" s="1" t="s">
        <v>431</v>
      </c>
      <c r="C28" s="1" t="s">
        <v>432</v>
      </c>
      <c r="D28" s="8">
        <v>15.257142857142858</v>
      </c>
      <c r="E28" s="1">
        <v>2</v>
      </c>
      <c r="F28">
        <f>(D28+E28)/2</f>
        <v>8.62857142857143</v>
      </c>
    </row>
    <row r="29" spans="1:6" ht="12">
      <c r="A29" s="1" t="s">
        <v>433</v>
      </c>
      <c r="B29" s="1" t="s">
        <v>434</v>
      </c>
      <c r="C29" s="1" t="s">
        <v>435</v>
      </c>
      <c r="D29" s="8">
        <v>10</v>
      </c>
      <c r="E29" s="1">
        <v>16</v>
      </c>
      <c r="F29">
        <f>(D29+E29)/2</f>
        <v>13</v>
      </c>
    </row>
    <row r="30" spans="1:5" ht="12">
      <c r="A30" s="1" t="s">
        <v>436</v>
      </c>
      <c r="B30" s="1" t="s">
        <v>437</v>
      </c>
      <c r="C30" s="1" t="s">
        <v>438</v>
      </c>
      <c r="D30" s="8">
        <v>14.457142857142857</v>
      </c>
      <c r="E30" s="1"/>
    </row>
    <row r="31" spans="1:6" ht="12">
      <c r="A31" s="1" t="s">
        <v>439</v>
      </c>
      <c r="B31" s="1" t="s">
        <v>440</v>
      </c>
      <c r="C31" s="1" t="s">
        <v>441</v>
      </c>
      <c r="D31" s="8">
        <v>14.016666666666667</v>
      </c>
      <c r="E31" s="1">
        <v>20</v>
      </c>
      <c r="F31">
        <f>(D31+E31)/2</f>
        <v>17.008333333333333</v>
      </c>
    </row>
    <row r="32" spans="1:6" ht="12">
      <c r="A32" s="1" t="s">
        <v>442</v>
      </c>
      <c r="B32" s="1" t="s">
        <v>443</v>
      </c>
      <c r="C32" s="1" t="s">
        <v>444</v>
      </c>
      <c r="D32" s="8">
        <v>14.65</v>
      </c>
      <c r="E32" s="1">
        <v>20</v>
      </c>
      <c r="F32">
        <f>(D32+E32)/2</f>
        <v>17.325</v>
      </c>
    </row>
    <row r="33" spans="1:5" ht="12">
      <c r="A33" s="1" t="s">
        <v>445</v>
      </c>
      <c r="B33" s="1" t="s">
        <v>446</v>
      </c>
      <c r="C33" s="1" t="s">
        <v>447</v>
      </c>
      <c r="D33" s="8">
        <v>9.1</v>
      </c>
      <c r="E33" s="1"/>
    </row>
    <row r="34" spans="1:5" ht="12">
      <c r="A34" s="1" t="s">
        <v>448</v>
      </c>
      <c r="B34" s="1" t="s">
        <v>449</v>
      </c>
      <c r="C34" s="1" t="s">
        <v>450</v>
      </c>
      <c r="D34" s="8">
        <v>10.657142857142857</v>
      </c>
      <c r="E34" s="1"/>
    </row>
    <row r="35" spans="1:6" ht="12">
      <c r="A35" s="1" t="s">
        <v>451</v>
      </c>
      <c r="B35" s="1" t="s">
        <v>452</v>
      </c>
      <c r="C35" s="1" t="s">
        <v>453</v>
      </c>
      <c r="D35" s="8">
        <v>14.3</v>
      </c>
      <c r="E35" s="1">
        <v>19</v>
      </c>
      <c r="F35">
        <f>(D35+E35)/2</f>
        <v>16.65</v>
      </c>
    </row>
    <row r="36" spans="1:6" ht="12">
      <c r="A36" s="1" t="s">
        <v>454</v>
      </c>
      <c r="B36" s="1" t="s">
        <v>455</v>
      </c>
      <c r="C36" s="1" t="s">
        <v>456</v>
      </c>
      <c r="D36" s="8">
        <v>14.057142857142857</v>
      </c>
      <c r="E36" s="1">
        <v>14</v>
      </c>
      <c r="F36">
        <f>(D36+E36)/2</f>
        <v>14.028571428571428</v>
      </c>
    </row>
    <row r="37" spans="1:6" ht="12">
      <c r="A37" s="1" t="s">
        <v>457</v>
      </c>
      <c r="B37" s="1" t="s">
        <v>458</v>
      </c>
      <c r="C37" s="1" t="s">
        <v>459</v>
      </c>
      <c r="D37" s="8">
        <v>7.55</v>
      </c>
      <c r="E37" s="1">
        <v>1</v>
      </c>
      <c r="F37">
        <f>(D37+E37)/2</f>
        <v>4.275</v>
      </c>
    </row>
    <row r="38" spans="1:6" ht="12">
      <c r="A38" s="1" t="s">
        <v>460</v>
      </c>
      <c r="B38" s="1" t="s">
        <v>461</v>
      </c>
      <c r="C38" s="1" t="s">
        <v>462</v>
      </c>
      <c r="D38" s="8">
        <v>9.823809523809523</v>
      </c>
      <c r="E38" s="1">
        <v>14</v>
      </c>
      <c r="F38">
        <f>(D38+E38)/2</f>
        <v>11.911904761904761</v>
      </c>
    </row>
    <row r="39" spans="1:6" ht="12">
      <c r="A39" s="1" t="s">
        <v>463</v>
      </c>
      <c r="B39" s="1" t="s">
        <v>464</v>
      </c>
      <c r="C39" s="1" t="s">
        <v>465</v>
      </c>
      <c r="D39" s="8">
        <v>11.5</v>
      </c>
      <c r="E39" s="1">
        <v>2</v>
      </c>
      <c r="F39">
        <f>(D39+E39)/2</f>
        <v>6.75</v>
      </c>
    </row>
    <row r="40" spans="1:6" ht="12">
      <c r="A40" s="1" t="s">
        <v>466</v>
      </c>
      <c r="B40" s="1" t="s">
        <v>467</v>
      </c>
      <c r="C40" s="1" t="s">
        <v>468</v>
      </c>
      <c r="D40" s="8">
        <v>12.764285714285714</v>
      </c>
      <c r="E40" s="1">
        <v>14</v>
      </c>
      <c r="F40">
        <f>(D40+E40)/2</f>
        <v>13.382142857142856</v>
      </c>
    </row>
    <row r="41" spans="1:5" ht="12">
      <c r="A41" s="1" t="s">
        <v>469</v>
      </c>
      <c r="B41" s="1" t="s">
        <v>470</v>
      </c>
      <c r="C41" s="1"/>
      <c r="D41" s="8"/>
      <c r="E41" s="1">
        <v>20</v>
      </c>
    </row>
    <row r="42" spans="1:6" ht="12">
      <c r="A42" s="1" t="s">
        <v>471</v>
      </c>
      <c r="B42" s="1" t="s">
        <v>472</v>
      </c>
      <c r="C42" s="1" t="s">
        <v>473</v>
      </c>
      <c r="D42" s="8">
        <v>12.1</v>
      </c>
      <c r="E42" s="1">
        <v>5.5</v>
      </c>
      <c r="F42">
        <f>(D42+E42)/2</f>
        <v>8.8</v>
      </c>
    </row>
    <row r="43" spans="1:6" ht="12">
      <c r="A43" s="1" t="s">
        <v>474</v>
      </c>
      <c r="B43" s="1" t="s">
        <v>475</v>
      </c>
      <c r="C43" s="1" t="s">
        <v>476</v>
      </c>
      <c r="D43" s="8">
        <v>14.747619047619047</v>
      </c>
      <c r="E43" s="1">
        <v>11</v>
      </c>
      <c r="F43">
        <f>(D43+E43)/2</f>
        <v>12.873809523809523</v>
      </c>
    </row>
    <row r="44" spans="1:6" ht="12">
      <c r="A44" s="1" t="s">
        <v>477</v>
      </c>
      <c r="B44" s="1" t="s">
        <v>478</v>
      </c>
      <c r="C44" s="1" t="s">
        <v>479</v>
      </c>
      <c r="D44" s="8">
        <v>10.523809523809524</v>
      </c>
      <c r="E44" s="1">
        <v>18</v>
      </c>
      <c r="F44">
        <f>(D44+E44)/2</f>
        <v>14.261904761904763</v>
      </c>
    </row>
    <row r="45" spans="1:6" ht="12">
      <c r="A45" s="1" t="s">
        <v>480</v>
      </c>
      <c r="B45" s="1" t="s">
        <v>481</v>
      </c>
      <c r="C45" s="1" t="s">
        <v>482</v>
      </c>
      <c r="D45" s="8">
        <v>7.050000000000001</v>
      </c>
      <c r="E45" s="1">
        <v>7.5</v>
      </c>
      <c r="F45">
        <f>(D45+E45)/2</f>
        <v>7.275</v>
      </c>
    </row>
    <row r="46" spans="1:6" ht="12">
      <c r="A46" s="1" t="s">
        <v>483</v>
      </c>
      <c r="B46" s="1" t="s">
        <v>484</v>
      </c>
      <c r="C46" s="1" t="s">
        <v>485</v>
      </c>
      <c r="D46" s="8">
        <v>8.014285714285714</v>
      </c>
      <c r="E46" s="1">
        <v>9</v>
      </c>
      <c r="F46">
        <f>(D46+E46)/2</f>
        <v>8.507142857142856</v>
      </c>
    </row>
    <row r="47" spans="1:6" ht="12">
      <c r="A47" s="1" t="s">
        <v>486</v>
      </c>
      <c r="B47" s="1" t="s">
        <v>487</v>
      </c>
      <c r="C47" s="1" t="s">
        <v>488</v>
      </c>
      <c r="D47" s="8">
        <v>9.8</v>
      </c>
      <c r="E47" s="1">
        <v>6.5</v>
      </c>
      <c r="F47">
        <f>(D47+E47)/2</f>
        <v>8.15</v>
      </c>
    </row>
    <row r="48" spans="1:6" ht="12">
      <c r="A48" s="1" t="s">
        <v>489</v>
      </c>
      <c r="B48" s="1" t="s">
        <v>490</v>
      </c>
      <c r="C48" s="1" t="s">
        <v>491</v>
      </c>
      <c r="D48" s="8">
        <v>14.35</v>
      </c>
      <c r="E48" s="1">
        <v>10</v>
      </c>
      <c r="F48">
        <f>(D48+E48)/2</f>
        <v>12.175</v>
      </c>
    </row>
    <row r="49" spans="1:6" ht="12">
      <c r="A49" s="1" t="s">
        <v>492</v>
      </c>
      <c r="B49" s="1" t="s">
        <v>493</v>
      </c>
      <c r="C49" s="1" t="s">
        <v>494</v>
      </c>
      <c r="D49" s="8">
        <v>15.114285714285714</v>
      </c>
      <c r="E49" s="1">
        <v>18</v>
      </c>
      <c r="F49">
        <f>(D49+E49)/2</f>
        <v>16.557142857142857</v>
      </c>
    </row>
    <row r="50" spans="1:6" ht="12">
      <c r="A50" s="1" t="s">
        <v>495</v>
      </c>
      <c r="B50" s="1"/>
      <c r="C50" s="1" t="s">
        <v>496</v>
      </c>
      <c r="D50" s="8">
        <v>10.166666666666666</v>
      </c>
      <c r="E50" s="1">
        <v>20</v>
      </c>
      <c r="F50">
        <f>(D50+E50)/2</f>
        <v>15.083333333333332</v>
      </c>
    </row>
    <row r="51" spans="1:5" ht="12">
      <c r="A51" s="1" t="s">
        <v>497</v>
      </c>
      <c r="B51" s="1" t="s">
        <v>498</v>
      </c>
      <c r="C51" s="1" t="s">
        <v>499</v>
      </c>
      <c r="D51" s="8">
        <v>3</v>
      </c>
      <c r="E51" s="1"/>
    </row>
    <row r="52" spans="1:6" ht="12">
      <c r="A52" s="1" t="s">
        <v>500</v>
      </c>
      <c r="B52" s="1" t="s">
        <v>501</v>
      </c>
      <c r="C52" s="1" t="s">
        <v>502</v>
      </c>
      <c r="D52" s="8">
        <v>12</v>
      </c>
      <c r="E52" s="1">
        <v>20</v>
      </c>
      <c r="F52">
        <f>(D52+E52)/2</f>
        <v>16</v>
      </c>
    </row>
    <row r="53" spans="1:6" ht="12">
      <c r="A53" s="1" t="s">
        <v>503</v>
      </c>
      <c r="B53" s="1" t="s">
        <v>504</v>
      </c>
      <c r="C53" s="1" t="s">
        <v>505</v>
      </c>
      <c r="D53" s="8">
        <v>13.3</v>
      </c>
      <c r="E53" s="1">
        <v>6</v>
      </c>
      <c r="F53">
        <f>(D53+E53)/2</f>
        <v>9.65</v>
      </c>
    </row>
    <row r="54" spans="1:6" ht="12">
      <c r="A54" s="1" t="s">
        <v>506</v>
      </c>
      <c r="B54" s="1" t="s">
        <v>507</v>
      </c>
      <c r="C54" s="1" t="s">
        <v>508</v>
      </c>
      <c r="D54" s="8">
        <v>15.9</v>
      </c>
      <c r="E54" s="1">
        <v>9</v>
      </c>
      <c r="F54">
        <f>(D54+E54)/2</f>
        <v>12.45</v>
      </c>
    </row>
    <row r="55" spans="1:6" ht="12">
      <c r="A55" s="1" t="s">
        <v>509</v>
      </c>
      <c r="B55" s="1" t="s">
        <v>510</v>
      </c>
      <c r="C55" s="1" t="s">
        <v>511</v>
      </c>
      <c r="D55" s="8">
        <v>9.357142857142858</v>
      </c>
      <c r="E55" s="1">
        <v>16</v>
      </c>
      <c r="F55">
        <f>(D55+E55)/2</f>
        <v>12.678571428571429</v>
      </c>
    </row>
    <row r="56" spans="1:6" ht="12">
      <c r="A56" s="1" t="s">
        <v>512</v>
      </c>
      <c r="B56" s="1" t="s">
        <v>513</v>
      </c>
      <c r="C56" s="1" t="s">
        <v>514</v>
      </c>
      <c r="D56" s="8">
        <v>11.257142857142858</v>
      </c>
      <c r="E56" s="1">
        <v>17</v>
      </c>
      <c r="F56">
        <f>(D56+E56)/2</f>
        <v>14.12857142857143</v>
      </c>
    </row>
    <row r="57" spans="1:6" ht="12">
      <c r="A57" s="1" t="s">
        <v>515</v>
      </c>
      <c r="B57" s="1" t="s">
        <v>516</v>
      </c>
      <c r="C57" s="1" t="s">
        <v>517</v>
      </c>
      <c r="D57" s="8">
        <v>8.907142857142858</v>
      </c>
      <c r="E57" s="1">
        <v>20</v>
      </c>
      <c r="F57">
        <f>(D57+E57)/2</f>
        <v>14.45357142857143</v>
      </c>
    </row>
    <row r="58" spans="1:6" ht="12">
      <c r="A58" s="1" t="s">
        <v>518</v>
      </c>
      <c r="B58" s="1" t="s">
        <v>519</v>
      </c>
      <c r="C58" s="1" t="s">
        <v>520</v>
      </c>
      <c r="D58" s="8">
        <v>12.333333333333334</v>
      </c>
      <c r="E58" s="1">
        <v>9</v>
      </c>
      <c r="F58">
        <f>(D58+E58)/2</f>
        <v>10.666666666666668</v>
      </c>
    </row>
    <row r="59" spans="1:6" ht="12">
      <c r="A59" s="1" t="s">
        <v>521</v>
      </c>
      <c r="B59" s="1" t="s">
        <v>522</v>
      </c>
      <c r="C59" s="1" t="s">
        <v>523</v>
      </c>
      <c r="D59" s="8">
        <v>12.3</v>
      </c>
      <c r="E59" s="1">
        <v>6.5</v>
      </c>
      <c r="F59">
        <f>(D59+E59)/2</f>
        <v>9.4</v>
      </c>
    </row>
    <row r="60" spans="1:6" ht="12">
      <c r="A60" s="1" t="s">
        <v>524</v>
      </c>
      <c r="B60" s="1" t="s">
        <v>525</v>
      </c>
      <c r="C60" s="1" t="s">
        <v>526</v>
      </c>
      <c r="D60" s="8">
        <v>13.416666666666666</v>
      </c>
      <c r="E60" s="1">
        <v>4</v>
      </c>
      <c r="F60">
        <f>(D60+E60)/2</f>
        <v>8.708333333333332</v>
      </c>
    </row>
    <row r="61" spans="1:6" ht="12">
      <c r="A61" s="1" t="s">
        <v>527</v>
      </c>
      <c r="B61" s="1" t="s">
        <v>528</v>
      </c>
      <c r="C61" s="1" t="s">
        <v>529</v>
      </c>
      <c r="D61" s="8">
        <v>13.4</v>
      </c>
      <c r="E61" s="1">
        <v>20</v>
      </c>
      <c r="F61">
        <f>(D61+E61)/2</f>
        <v>16.7</v>
      </c>
    </row>
    <row r="62" spans="1:6" ht="12">
      <c r="A62" s="1" t="s">
        <v>530</v>
      </c>
      <c r="B62" s="1" t="s">
        <v>531</v>
      </c>
      <c r="C62" s="1" t="s">
        <v>532</v>
      </c>
      <c r="D62" s="8">
        <v>14.657142857142857</v>
      </c>
      <c r="E62" s="1">
        <v>6</v>
      </c>
      <c r="F62">
        <f>(D62+E62)/2</f>
        <v>10.32857142857143</v>
      </c>
    </row>
    <row r="63" spans="1:6" ht="12">
      <c r="A63" s="1" t="s">
        <v>533</v>
      </c>
      <c r="B63" s="1" t="s">
        <v>534</v>
      </c>
      <c r="C63" s="1" t="s">
        <v>535</v>
      </c>
      <c r="D63" s="8">
        <v>13.8</v>
      </c>
      <c r="E63" s="1">
        <v>20</v>
      </c>
      <c r="F63">
        <f>(D63+E63)/2</f>
        <v>16.9</v>
      </c>
    </row>
    <row r="64" spans="1:6" ht="12">
      <c r="A64" s="1" t="s">
        <v>536</v>
      </c>
      <c r="B64" s="1" t="s">
        <v>537</v>
      </c>
      <c r="C64" s="1" t="s">
        <v>538</v>
      </c>
      <c r="D64" s="8">
        <v>16.75</v>
      </c>
      <c r="E64" s="1">
        <v>5</v>
      </c>
      <c r="F64">
        <f>(D64+E64)/2</f>
        <v>10.875</v>
      </c>
    </row>
    <row r="65" spans="1:5" ht="12">
      <c r="A65" s="1" t="s">
        <v>539</v>
      </c>
      <c r="B65" s="1" t="s">
        <v>540</v>
      </c>
      <c r="C65" s="1" t="s">
        <v>541</v>
      </c>
      <c r="D65" s="8">
        <v>7.166666666666667</v>
      </c>
      <c r="E65" s="1"/>
    </row>
    <row r="66" spans="1:6" ht="12">
      <c r="A66" s="1" t="s">
        <v>542</v>
      </c>
      <c r="B66" s="1" t="s">
        <v>543</v>
      </c>
      <c r="C66" s="1" t="s">
        <v>544</v>
      </c>
      <c r="D66" s="8">
        <v>15.8</v>
      </c>
      <c r="E66" s="1">
        <v>19</v>
      </c>
      <c r="F66">
        <f>(D66+E66)/2</f>
        <v>17.4</v>
      </c>
    </row>
    <row r="67" spans="1:6" ht="12">
      <c r="A67" s="1" t="s">
        <v>545</v>
      </c>
      <c r="B67" s="1" t="s">
        <v>546</v>
      </c>
      <c r="C67" s="1" t="s">
        <v>547</v>
      </c>
      <c r="D67" s="8">
        <v>11.5</v>
      </c>
      <c r="E67" s="1">
        <v>13</v>
      </c>
      <c r="F67">
        <f>(D67+E67)/2</f>
        <v>12.25</v>
      </c>
    </row>
    <row r="68" spans="1:6" ht="12">
      <c r="A68" s="1" t="s">
        <v>548</v>
      </c>
      <c r="B68" s="1" t="s">
        <v>549</v>
      </c>
      <c r="C68" s="1" t="s">
        <v>550</v>
      </c>
      <c r="D68" s="8">
        <v>10.5</v>
      </c>
      <c r="E68" s="1">
        <v>9</v>
      </c>
      <c r="F68">
        <f>(D68+E68)/2</f>
        <v>9.75</v>
      </c>
    </row>
    <row r="69" spans="1:6" ht="12">
      <c r="A69" s="1" t="s">
        <v>551</v>
      </c>
      <c r="B69" s="1" t="s">
        <v>552</v>
      </c>
      <c r="C69" s="1" t="s">
        <v>553</v>
      </c>
      <c r="D69" s="8">
        <v>13.857142857142858</v>
      </c>
      <c r="E69" s="1">
        <v>9.5</v>
      </c>
      <c r="F69">
        <f>(D69+E69)/2</f>
        <v>11.678571428571429</v>
      </c>
    </row>
    <row r="70" spans="1:6" ht="12">
      <c r="A70" s="1" t="s">
        <v>554</v>
      </c>
      <c r="B70" s="1" t="s">
        <v>555</v>
      </c>
      <c r="C70" s="1" t="s">
        <v>556</v>
      </c>
      <c r="D70" s="8">
        <v>13.8</v>
      </c>
      <c r="E70" s="1">
        <v>20</v>
      </c>
      <c r="F70">
        <f>(D70+E70)/2</f>
        <v>16.9</v>
      </c>
    </row>
    <row r="71" spans="1:5" ht="12">
      <c r="A71" s="1" t="s">
        <v>557</v>
      </c>
      <c r="B71" s="1" t="s">
        <v>558</v>
      </c>
      <c r="C71" s="1" t="s">
        <v>559</v>
      </c>
      <c r="D71" s="8">
        <v>12.752380952380953</v>
      </c>
      <c r="E71" s="1"/>
    </row>
    <row r="72" spans="1:5" ht="12">
      <c r="A72" s="1" t="s">
        <v>560</v>
      </c>
      <c r="B72" s="1" t="s">
        <v>561</v>
      </c>
      <c r="C72" s="1" t="s">
        <v>562</v>
      </c>
      <c r="D72" s="8">
        <v>12.5</v>
      </c>
      <c r="E72" s="1"/>
    </row>
    <row r="73" spans="1:6" ht="12">
      <c r="A73" s="1" t="s">
        <v>563</v>
      </c>
      <c r="B73" s="1" t="s">
        <v>564</v>
      </c>
      <c r="C73" s="1" t="s">
        <v>565</v>
      </c>
      <c r="D73" s="8">
        <v>8.966666666666667</v>
      </c>
      <c r="E73" s="1">
        <v>3.5</v>
      </c>
      <c r="F73">
        <f>(D73+E73)/2</f>
        <v>6.233333333333333</v>
      </c>
    </row>
    <row r="74" spans="1:5" ht="12">
      <c r="A74" s="1" t="s">
        <v>566</v>
      </c>
      <c r="B74" s="1" t="s">
        <v>567</v>
      </c>
      <c r="C74" s="1" t="s">
        <v>568</v>
      </c>
      <c r="D74" s="8"/>
      <c r="E74" s="1">
        <v>13</v>
      </c>
    </row>
    <row r="75" spans="1:5" ht="12">
      <c r="A75" s="1" t="s">
        <v>569</v>
      </c>
      <c r="B75" s="1" t="s">
        <v>570</v>
      </c>
      <c r="C75" s="1" t="s">
        <v>571</v>
      </c>
      <c r="D75" s="8"/>
      <c r="E75" s="1">
        <v>7.5</v>
      </c>
    </row>
    <row r="76" spans="1:5" ht="12">
      <c r="A76" s="1" t="s">
        <v>572</v>
      </c>
      <c r="B76" s="1" t="s">
        <v>573</v>
      </c>
      <c r="C76" s="1" t="s">
        <v>574</v>
      </c>
      <c r="D76" s="8">
        <v>11.6</v>
      </c>
      <c r="E76" s="1"/>
    </row>
    <row r="77" spans="1:6" ht="12">
      <c r="A77" s="1" t="s">
        <v>575</v>
      </c>
      <c r="B77" s="1" t="s">
        <v>576</v>
      </c>
      <c r="C77" s="1" t="s">
        <v>577</v>
      </c>
      <c r="D77" s="8">
        <v>3.357142857142857</v>
      </c>
      <c r="E77" s="1">
        <v>17</v>
      </c>
      <c r="F77">
        <f>(D77+E77)/2</f>
        <v>10.178571428571429</v>
      </c>
    </row>
    <row r="78" spans="1:6" ht="12">
      <c r="A78" s="1" t="s">
        <v>578</v>
      </c>
      <c r="B78" s="1" t="s">
        <v>579</v>
      </c>
      <c r="C78" s="1" t="s">
        <v>580</v>
      </c>
      <c r="D78" s="8">
        <v>13</v>
      </c>
      <c r="E78" s="1">
        <v>19</v>
      </c>
      <c r="F78">
        <f>(D78+E78)/2</f>
        <v>16</v>
      </c>
    </row>
    <row r="79" spans="1:6" ht="12">
      <c r="A79" s="1" t="s">
        <v>581</v>
      </c>
      <c r="B79" s="1" t="s">
        <v>582</v>
      </c>
      <c r="C79" s="1" t="s">
        <v>583</v>
      </c>
      <c r="D79" s="8">
        <v>13.3</v>
      </c>
      <c r="E79" s="1">
        <v>20</v>
      </c>
      <c r="F79">
        <f>(D79+E79)/2</f>
        <v>16.65</v>
      </c>
    </row>
    <row r="80" spans="1:5" ht="12">
      <c r="A80" s="1" t="s">
        <v>584</v>
      </c>
      <c r="B80" s="1" t="s">
        <v>585</v>
      </c>
      <c r="C80" s="1" t="s">
        <v>586</v>
      </c>
      <c r="D80" s="8"/>
      <c r="E80" s="1">
        <v>11</v>
      </c>
    </row>
    <row r="81" spans="1:6" ht="12">
      <c r="A81" s="1" t="s">
        <v>587</v>
      </c>
      <c r="B81" s="1" t="s">
        <v>588</v>
      </c>
      <c r="C81" s="1" t="s">
        <v>589</v>
      </c>
      <c r="D81" s="8">
        <v>15.3</v>
      </c>
      <c r="E81" s="1">
        <v>20</v>
      </c>
      <c r="F81">
        <f>(D81+E81)/2</f>
        <v>17.65</v>
      </c>
    </row>
    <row r="82" spans="1:6" ht="12">
      <c r="A82" s="1" t="s">
        <v>590</v>
      </c>
      <c r="B82" s="1" t="s">
        <v>591</v>
      </c>
      <c r="C82" s="1" t="s">
        <v>592</v>
      </c>
      <c r="D82" s="8">
        <v>13.457142857142857</v>
      </c>
      <c r="E82" s="1">
        <v>19</v>
      </c>
      <c r="F82">
        <f>(D82+E82)/2</f>
        <v>16.228571428571428</v>
      </c>
    </row>
    <row r="83" spans="1:5" ht="12">
      <c r="A83" s="1" t="s">
        <v>593</v>
      </c>
      <c r="B83" s="1" t="s">
        <v>594</v>
      </c>
      <c r="C83" s="1" t="s">
        <v>595</v>
      </c>
      <c r="D83" s="8"/>
      <c r="E83" s="1">
        <v>19</v>
      </c>
    </row>
    <row r="84" spans="1:6" ht="12">
      <c r="A84" s="1" t="s">
        <v>596</v>
      </c>
      <c r="B84" s="1" t="s">
        <v>597</v>
      </c>
      <c r="C84" s="1" t="s">
        <v>598</v>
      </c>
      <c r="D84" s="8">
        <v>17</v>
      </c>
      <c r="E84" s="1">
        <v>18</v>
      </c>
      <c r="F84">
        <f>(D84+E84)/2</f>
        <v>17.5</v>
      </c>
    </row>
    <row r="85" spans="1:6" ht="12">
      <c r="A85" s="1" t="s">
        <v>599</v>
      </c>
      <c r="B85" s="1" t="s">
        <v>600</v>
      </c>
      <c r="C85" s="1" t="s">
        <v>601</v>
      </c>
      <c r="D85" s="8">
        <v>9</v>
      </c>
      <c r="E85" s="1">
        <v>17</v>
      </c>
      <c r="F85">
        <f>(D85+E85)/2</f>
        <v>13</v>
      </c>
    </row>
    <row r="86" spans="1:6" ht="12">
      <c r="A86" s="1" t="s">
        <v>602</v>
      </c>
      <c r="B86" s="1" t="s">
        <v>603</v>
      </c>
      <c r="C86" s="1" t="s">
        <v>604</v>
      </c>
      <c r="D86" s="8">
        <v>13.057142857142857</v>
      </c>
      <c r="E86" s="1">
        <v>15</v>
      </c>
      <c r="F86">
        <f>(D86+E86)/2</f>
        <v>14.028571428571428</v>
      </c>
    </row>
    <row r="87" spans="1:6" ht="12">
      <c r="A87" s="1" t="s">
        <v>605</v>
      </c>
      <c r="B87" s="1" t="s">
        <v>606</v>
      </c>
      <c r="C87" s="1" t="s">
        <v>607</v>
      </c>
      <c r="D87" s="8">
        <v>12.233333333333334</v>
      </c>
      <c r="E87" s="1">
        <v>15</v>
      </c>
      <c r="F87">
        <f>(D87+E87)/2</f>
        <v>13.616666666666667</v>
      </c>
    </row>
    <row r="88" spans="1:6" ht="12">
      <c r="A88" s="1" t="s">
        <v>608</v>
      </c>
      <c r="B88" s="1" t="s">
        <v>609</v>
      </c>
      <c r="C88" s="1" t="s">
        <v>610</v>
      </c>
      <c r="D88" s="8">
        <v>15.1</v>
      </c>
      <c r="E88" s="1">
        <v>19</v>
      </c>
      <c r="F88">
        <f>(D88+E88)/2</f>
        <v>17.05</v>
      </c>
    </row>
    <row r="89" spans="1:5" ht="12">
      <c r="A89" s="1" t="s">
        <v>611</v>
      </c>
      <c r="B89" s="1" t="s">
        <v>612</v>
      </c>
      <c r="C89" s="1" t="s">
        <v>613</v>
      </c>
      <c r="D89" s="8">
        <v>12.1</v>
      </c>
      <c r="E89" s="1"/>
    </row>
    <row r="90" spans="1:6" ht="12">
      <c r="A90" s="1" t="s">
        <v>614</v>
      </c>
      <c r="B90" s="1" t="s">
        <v>615</v>
      </c>
      <c r="C90" s="1" t="s">
        <v>616</v>
      </c>
      <c r="D90" s="8">
        <v>15.5</v>
      </c>
      <c r="E90" s="1">
        <v>19</v>
      </c>
      <c r="F90">
        <f>(D90+E90)/2</f>
        <v>17.25</v>
      </c>
    </row>
    <row r="91" spans="1:6" ht="12">
      <c r="A91" s="1" t="s">
        <v>617</v>
      </c>
      <c r="B91" s="1" t="s">
        <v>618</v>
      </c>
      <c r="C91" s="1" t="s">
        <v>619</v>
      </c>
      <c r="D91" s="8">
        <v>16.2</v>
      </c>
      <c r="E91" s="1">
        <v>18</v>
      </c>
      <c r="F91">
        <f>(D91+E91)/2</f>
        <v>17.1</v>
      </c>
    </row>
    <row r="92" spans="1:6" ht="12">
      <c r="A92" s="1" t="s">
        <v>620</v>
      </c>
      <c r="B92" s="1" t="s">
        <v>621</v>
      </c>
      <c r="C92" s="1" t="s">
        <v>622</v>
      </c>
      <c r="D92" s="8">
        <v>14.114285714285714</v>
      </c>
      <c r="E92" s="1">
        <v>20</v>
      </c>
      <c r="F92">
        <f>(D92+E92)/2</f>
        <v>17.057142857142857</v>
      </c>
    </row>
    <row r="93" spans="1:5" ht="12">
      <c r="A93" s="1" t="s">
        <v>623</v>
      </c>
      <c r="B93" s="1"/>
      <c r="C93" s="1" t="s">
        <v>624</v>
      </c>
      <c r="D93" s="8">
        <v>3.5</v>
      </c>
      <c r="E93" s="1"/>
    </row>
    <row r="94" spans="1:5" ht="12">
      <c r="A94" s="1" t="s">
        <v>625</v>
      </c>
      <c r="B94" s="1" t="s">
        <v>626</v>
      </c>
      <c r="C94" s="1" t="s">
        <v>627</v>
      </c>
      <c r="D94" s="8">
        <v>9.8</v>
      </c>
      <c r="E94" s="1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&amp;C&amp;"Nimbus Roman No9 L,Normal"&amp;12&amp;A</oddHeader>
    <oddFooter>&amp;C&amp;"Nimbus Roman No9 L,Normal"&amp;12Page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2006-03-10T08:10:04Z</cp:lastPrinted>
  <dcterms:created xsi:type="dcterms:W3CDTF">2005-12-12T09:01:05Z</dcterms:created>
  <dcterms:modified xsi:type="dcterms:W3CDTF">2006-02-07T07:32:35Z</dcterms:modified>
  <cp:category/>
  <cp:version/>
  <cp:contentType/>
  <cp:contentStatus/>
  <cp:revision>88</cp:revision>
</cp:coreProperties>
</file>